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05 Projekte\COW Energiesparwettbewerb\2026\Tabelle\"/>
    </mc:Choice>
  </mc:AlternateContent>
  <xr:revisionPtr revIDLastSave="0" documentId="13_ncr:1_{D0FBE2DC-1A5B-4F3C-821C-F06046AB445E}" xr6:coauthVersionLast="47" xr6:coauthVersionMax="47" xr10:uidLastSave="{00000000-0000-0000-0000-000000000000}"/>
  <bookViews>
    <workbookView xWindow="10665" yWindow="1620" windowWidth="25650" windowHeight="16515" tabRatio="707" xr2:uid="{00000000-000D-0000-FFFF-FFFF00000000}"/>
  </bookViews>
  <sheets>
    <sheet name="Bitte lesen" sheetId="1" r:id="rId1"/>
    <sheet name="Deckblatt" sheetId="2" r:id="rId2"/>
    <sheet name="Wärmedämmung" sheetId="3" r:id="rId3"/>
    <sheet name="Sonnenenergie" sheetId="4" r:id="rId4"/>
    <sheet name="Heizung" sheetId="5" r:id="rId5"/>
    <sheet name="Zusammenfassung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6" l="1"/>
  <c r="C15" i="6"/>
  <c r="C14" i="6"/>
  <c r="C12" i="6"/>
  <c r="B10" i="6"/>
  <c r="F50" i="5"/>
  <c r="E42" i="5"/>
  <c r="D42" i="5"/>
  <c r="C42" i="5"/>
  <c r="E39" i="5"/>
  <c r="D39" i="5"/>
  <c r="C39" i="5"/>
  <c r="F30" i="5"/>
  <c r="F29" i="5"/>
  <c r="F28" i="5"/>
  <c r="F27" i="5"/>
  <c r="F26" i="5"/>
  <c r="F25" i="5"/>
  <c r="F42" i="5" s="1"/>
  <c r="D16" i="5"/>
  <c r="D15" i="5"/>
  <c r="D14" i="5"/>
  <c r="D12" i="5"/>
  <c r="B10" i="5"/>
  <c r="H43" i="4"/>
  <c r="H45" i="4" s="1"/>
  <c r="H47" i="4" s="1"/>
  <c r="H49" i="4" s="1"/>
  <c r="E30" i="6" s="1"/>
  <c r="G30" i="6" s="1"/>
  <c r="H42" i="4"/>
  <c r="H33" i="4"/>
  <c r="H26" i="4"/>
  <c r="H28" i="4" s="1"/>
  <c r="C16" i="4"/>
  <c r="C15" i="4"/>
  <c r="C14" i="4"/>
  <c r="C12" i="4"/>
  <c r="B10" i="4"/>
  <c r="B6" i="4"/>
  <c r="B5" i="4"/>
  <c r="B4" i="4"/>
  <c r="B3" i="4"/>
  <c r="I45" i="3"/>
  <c r="F45" i="3"/>
  <c r="I44" i="3"/>
  <c r="F44" i="3"/>
  <c r="I41" i="3"/>
  <c r="F41" i="3"/>
  <c r="I39" i="3"/>
  <c r="F39" i="3"/>
  <c r="I38" i="3"/>
  <c r="F38" i="3"/>
  <c r="I37" i="3"/>
  <c r="F37" i="3"/>
  <c r="F47" i="3" s="1"/>
  <c r="I33" i="3"/>
  <c r="I47" i="3" s="1"/>
  <c r="E28" i="6" s="1"/>
  <c r="G28" i="6" s="1"/>
  <c r="F33" i="3"/>
  <c r="I30" i="3"/>
  <c r="F30" i="3"/>
  <c r="I29" i="3"/>
  <c r="F29" i="3"/>
  <c r="I28" i="3"/>
  <c r="F28" i="3"/>
  <c r="C16" i="3"/>
  <c r="C15" i="3"/>
  <c r="C14" i="3"/>
  <c r="C12" i="3"/>
  <c r="B10" i="3"/>
  <c r="B6" i="3"/>
  <c r="B5" i="3"/>
  <c r="B4" i="3"/>
  <c r="B3" i="3"/>
  <c r="B6" i="2"/>
  <c r="B6" i="6" s="1"/>
  <c r="B5" i="2"/>
  <c r="B5" i="6" s="1"/>
  <c r="B4" i="2"/>
  <c r="B4" i="6" s="1"/>
  <c r="B3" i="2"/>
  <c r="B3" i="6" s="1"/>
  <c r="B10" i="1"/>
  <c r="B3" i="5" l="1"/>
  <c r="B4" i="5"/>
  <c r="B5" i="5"/>
  <c r="F39" i="5"/>
  <c r="F44" i="5" s="1"/>
  <c r="F45" i="5" s="1"/>
  <c r="E32" i="6" s="1"/>
  <c r="G32" i="6" s="1"/>
  <c r="G35" i="6" s="1"/>
  <c r="B6" i="5"/>
</calcChain>
</file>

<file path=xl/sharedStrings.xml><?xml version="1.0" encoding="utf-8"?>
<sst xmlns="http://schemas.openxmlformats.org/spreadsheetml/2006/main" count="282" uniqueCount="235">
  <si>
    <t>altbau plus e.V.</t>
  </si>
  <si>
    <t>AachenMünchener Platz 5, 52064 Aachen</t>
  </si>
  <si>
    <t>www.altbauplus.info</t>
  </si>
  <si>
    <t>clever-saniert@altbauplus.info</t>
  </si>
  <si>
    <t>Datum:</t>
  </si>
  <si>
    <t>Nr.:</t>
  </si>
  <si>
    <t>Gebäude:</t>
  </si>
  <si>
    <t>In dieser Sparte "CO2-Einsparung" des Wettbewerbs "Clever saniert" geht es um das Einsparen von CO2,</t>
  </si>
  <si>
    <t>also dem Einsatz von nicht erneuerbaren Energieträgern durch Wärmedämmung, Solar und Heizung.</t>
  </si>
  <si>
    <t>Legende:</t>
  </si>
  <si>
    <t>Rot = Bitte diese Felder ausfüllen, alle anderen nicht.</t>
  </si>
  <si>
    <t>Erläuterungen zu den einzelnen Tabellen:</t>
  </si>
  <si>
    <t>Sie brauchen nur in fünf der sieben Tabellen Ihre Eintragungen vorzunehmen.</t>
  </si>
  <si>
    <t>Deckblatt:</t>
  </si>
  <si>
    <t>Hier werden die Grunddaten Ihres Hauses und von Ihnen gefragt. Ohne die geht es nicht.</t>
  </si>
  <si>
    <t xml:space="preserve">Die folgenden Tabellen / Kategorien sind optional. </t>
  </si>
  <si>
    <t>Wärmedämmung:</t>
  </si>
  <si>
    <t>Hier geht es um die Außenbauteile Ihres Hauses, um deren Wärmedämmstandard.</t>
  </si>
  <si>
    <t>Sie brauchen lediglich die Anzahl der jeweiligen Bauteile wissen, also zum Beispiel:</t>
  </si>
  <si>
    <t>4 Außenwände, davon 2 gedämmt</t>
  </si>
  <si>
    <t>12 Fenster, davon 5 ausgetauscht</t>
  </si>
  <si>
    <t>1 Kellerdecke zum unbeheizten Keller, komplett gedämmt</t>
  </si>
  <si>
    <t>2 Dachflächen, beide komplett erneuert</t>
  </si>
  <si>
    <t>1 Garagendach, neu begrünt</t>
  </si>
  <si>
    <t>usw.</t>
  </si>
  <si>
    <t>Jetzt benötigen wir noch deren Wärmedämmwerte alt und neu, denn es zählt die Verbesserung</t>
  </si>
  <si>
    <t>des Dämmwertes (U-Wert) jedes Bauteils. Dazu benötigen wir diese U-Werte.</t>
  </si>
  <si>
    <t>Dabei gibt es zwei Hürden, die wir nehmen müssen:</t>
  </si>
  <si>
    <t>Hier helfen wir</t>
  </si>
  <si>
    <t>Ihnen gerne.</t>
  </si>
  <si>
    <t>Sonnenenergie:</t>
  </si>
  <si>
    <t xml:space="preserve">von der Solaranlage profitieren und nach der Leistung der Anlage/n. Das Erste werden Sie wissen, </t>
  </si>
  <si>
    <t>das Zweite finden Sie in den technischen Daten Ihrer Anlage bzw. der Rechnung.</t>
  </si>
  <si>
    <t>Heizung:</t>
  </si>
  <si>
    <t xml:space="preserve">Hier brauchen Sie uns nur mitzuteilen welche Art der Heizung Sie hatten, z.b. eine Gasheizung, und </t>
  </si>
  <si>
    <t>welcher Art Ihre neue Heizung ist, z.B. eine Wärmepumpe.</t>
  </si>
  <si>
    <t>Lassen Sie sich nicht von den vielen Zahlen irritieren. Sie brauchen nur drei Werte eingeben.</t>
  </si>
  <si>
    <t>Nötige Nachweise</t>
  </si>
  <si>
    <t>Wettbewerb "Clever saniert - Emissionen reduziert"</t>
  </si>
  <si>
    <t>Rot = Bitte diese Felder ausfüllen bzw. überschreiben</t>
  </si>
  <si>
    <t>Deckblatt / Gebäude- und Ihre Daten</t>
  </si>
  <si>
    <t>Nr.</t>
  </si>
  <si>
    <t>Wird von der Bearbeitung vergeben</t>
  </si>
  <si>
    <t>Baujahr:</t>
  </si>
  <si>
    <t>Errichtung</t>
  </si>
  <si>
    <t>Bekannte Sanierungen:</t>
  </si>
  <si>
    <t>Dach</t>
  </si>
  <si>
    <t>Fenster, Straßenseite</t>
  </si>
  <si>
    <t>Aktuelle Maßnahmen</t>
  </si>
  <si>
    <t>Jahr der Ausführung</t>
  </si>
  <si>
    <t>Strasse, Nr:</t>
  </si>
  <si>
    <t>Straße</t>
  </si>
  <si>
    <t>PLZ:</t>
  </si>
  <si>
    <t>PLZ</t>
  </si>
  <si>
    <t>Ort:</t>
  </si>
  <si>
    <t>Ort</t>
  </si>
  <si>
    <t>Anzahl der Geschosse:</t>
  </si>
  <si>
    <t>Dachgeschoss:</t>
  </si>
  <si>
    <t>Keller:</t>
  </si>
  <si>
    <t>Anzahl  Wohneinheiten:</t>
  </si>
  <si>
    <t>Anzahl Gewerbeeinh.:</t>
  </si>
  <si>
    <t>Eigentümer*in:</t>
  </si>
  <si>
    <t>Anrede:</t>
  </si>
  <si>
    <t>Anrede</t>
  </si>
  <si>
    <t>Vorname:</t>
  </si>
  <si>
    <t>Vorname</t>
  </si>
  <si>
    <t>Nachname:</t>
  </si>
  <si>
    <t>Nachname</t>
  </si>
  <si>
    <t>Straße, Nr.:</t>
  </si>
  <si>
    <t>Straße und Hausnummer</t>
  </si>
  <si>
    <t>Telefon:</t>
  </si>
  <si>
    <t>0123 456 789</t>
  </si>
  <si>
    <t>Email:</t>
  </si>
  <si>
    <t>email@...</t>
  </si>
  <si>
    <t>Webseite:</t>
  </si>
  <si>
    <t>optional</t>
  </si>
  <si>
    <t>Projekt:</t>
  </si>
  <si>
    <t>Sanierung:</t>
  </si>
  <si>
    <t>Rot = Bitte diese Felder ausfüllen</t>
  </si>
  <si>
    <t>Wärmedämmung / U-Werte (Wärmedämmwerte) der Bauteile</t>
  </si>
  <si>
    <t>Bauteilflächen</t>
  </si>
  <si>
    <t>Anzahl [Stück]</t>
  </si>
  <si>
    <t>U-Wert [W/m²K]</t>
  </si>
  <si>
    <t>Anteil</t>
  </si>
  <si>
    <t>verbessert</t>
  </si>
  <si>
    <t>Bezeichnung</t>
  </si>
  <si>
    <t>gesamt</t>
  </si>
  <si>
    <t>W/m²K alt</t>
  </si>
  <si>
    <t>W/m²K neu</t>
  </si>
  <si>
    <t>um %</t>
  </si>
  <si>
    <t>Keller</t>
  </si>
  <si>
    <t>Beheizter Keller? ja (1) / nein (0)</t>
  </si>
  <si>
    <t>Kellerboden*</t>
  </si>
  <si>
    <t>Kelleraußenwände*</t>
  </si>
  <si>
    <t>Kellerfenster*</t>
  </si>
  <si>
    <t xml:space="preserve">   und Außentüren</t>
  </si>
  <si>
    <t>Kellerdecke bzw.</t>
  </si>
  <si>
    <t xml:space="preserve">   Erdgeschossfußboden</t>
  </si>
  <si>
    <t>Alle Geschosse</t>
  </si>
  <si>
    <t>Außenwände</t>
  </si>
  <si>
    <t>Fenster</t>
  </si>
  <si>
    <t>Außentüren</t>
  </si>
  <si>
    <t>Oberste Geschossdecke</t>
  </si>
  <si>
    <t>Dachflächen</t>
  </si>
  <si>
    <t>Dachflächenfenster</t>
  </si>
  <si>
    <t>Ergebnis</t>
  </si>
  <si>
    <t>Erläuterung</t>
  </si>
  <si>
    <t>*) Nur wenn der Keller beheizt ist, sonst Kellerdecke bzw. Fußboden des EG.</t>
  </si>
  <si>
    <t>Das Gebäude wird nicht raumweise betrachtet, sondern als Ganzes.</t>
  </si>
  <si>
    <t>Es interssieren nur die geheizten Geschosse oder deren beheizten Teilflächen.</t>
  </si>
  <si>
    <t>Hier zählen die Umfassungsbauteile, also Boden, Wände, Decke bzw. Dach,</t>
  </si>
  <si>
    <t>und ebenso Fenster und Haustüren.</t>
  </si>
  <si>
    <t>Es kommt nicht darauf an, wie groß diese Bauteile sind, aber wie viele es sind.</t>
  </si>
  <si>
    <t>Z.B.: Wie viele Außenwände gibt es? Wie viele davon wurden gedämmt?</t>
  </si>
  <si>
    <t>Z.B.: Wie viele Fenster gibt es? Wieviele wurden ausgetauscht?</t>
  </si>
  <si>
    <t>und so weiter.</t>
  </si>
  <si>
    <t>Sie haben den "U-Wert alt" nicht? Dabei können wir Ihnen helfen.</t>
  </si>
  <si>
    <t>Das haben wir unter "Bitte lesen" beschrieben.</t>
  </si>
  <si>
    <t>Sonnenenergie</t>
  </si>
  <si>
    <t>Anzahl der Personen im Haushalt:</t>
  </si>
  <si>
    <t>Mindestens 1</t>
  </si>
  <si>
    <t>Verbesserung</t>
  </si>
  <si>
    <t>Photovoltaik</t>
  </si>
  <si>
    <t>kWp vorh.</t>
  </si>
  <si>
    <t>kWp neu</t>
  </si>
  <si>
    <t>kWh/a</t>
  </si>
  <si>
    <t>Installierte Leistung gesamt*</t>
  </si>
  <si>
    <t>Punkte pro Person</t>
  </si>
  <si>
    <t>Bonus Grüner Strom</t>
  </si>
  <si>
    <t>ja (1) / nein (0)</t>
  </si>
  <si>
    <t>Punkte</t>
  </si>
  <si>
    <t>Bonus für den dauerhaften Bezug von 100% regenerativem Strom**</t>
  </si>
  <si>
    <t>Solarthermie</t>
  </si>
  <si>
    <t>Faktor</t>
  </si>
  <si>
    <t>Kollektoren vorhanden</t>
  </si>
  <si>
    <t>Kollektoren neu</t>
  </si>
  <si>
    <t>Jährlicher Kollektorertrag***</t>
  </si>
  <si>
    <t>Anzahl</t>
  </si>
  <si>
    <t>Leistung</t>
  </si>
  <si>
    <t>Stk</t>
  </si>
  <si>
    <t>kwh/a</t>
  </si>
  <si>
    <t>entweder nur Warmwasser</t>
  </si>
  <si>
    <t>oder Warmwasser + Heizung</t>
  </si>
  <si>
    <t>Verbesserung pro Person</t>
  </si>
  <si>
    <t>Summe der Punkte</t>
  </si>
  <si>
    <t>*) Leistung gemäß Herstellerangaben in [kWp].</t>
  </si>
  <si>
    <t xml:space="preserve">   Statistischer Mittelwert : 1.000 kWh/a pro kWp</t>
  </si>
  <si>
    <t>**) Für den Nachweis muss ein laufender Liefervertrag über Ökostrom vorgelegt werden.</t>
  </si>
  <si>
    <t>***) Jährlicher Kollektorertrag gemäß "Solar KEYMARK" in [kWh/a]</t>
  </si>
  <si>
    <t xml:space="preserve">       Diese Zahl finden Sie in den technischen Unterlagen Ihres Kollektors.</t>
  </si>
  <si>
    <t xml:space="preserve">       Sie wird pro Kollektor angegeben, daher wird die Anzahl der Kollektoren zusätzlich benötigt.</t>
  </si>
  <si>
    <t>Hier wird die jeweilige Leistung einer Anlage betrachtet und ins Verhältnis zur Haushaltsgröße gesetzt.</t>
  </si>
  <si>
    <t>Bei Häusern/Anlagen mit mehr als einem Haushalt werden alle Personen aller Haushalte zusammengezählt.</t>
  </si>
  <si>
    <t>Heizung  / Vergleich der Heizungsarten</t>
  </si>
  <si>
    <t>Formel: Jahresheizwärmebedarf / Wirkungsgrad der Heizung x Primärenergiefaktor</t>
  </si>
  <si>
    <t>Heizung</t>
  </si>
  <si>
    <t>Wirkungsgrad*</t>
  </si>
  <si>
    <t>PEF**</t>
  </si>
  <si>
    <t>Wirk./PEF</t>
  </si>
  <si>
    <t>Strom***</t>
  </si>
  <si>
    <t>Ölheizung</t>
  </si>
  <si>
    <t>Gasheizung</t>
  </si>
  <si>
    <t>Elekt. Wärmepumpe</t>
  </si>
  <si>
    <t>Strommix</t>
  </si>
  <si>
    <t>Elekt. Wärmepumpe (Ö)</t>
  </si>
  <si>
    <t>Ökostrom</t>
  </si>
  <si>
    <t>Holzheizung</t>
  </si>
  <si>
    <t>Holzheizung, Brennwert</t>
  </si>
  <si>
    <t>Sonstiges auf Nachweis</t>
  </si>
  <si>
    <t>-</t>
  </si>
  <si>
    <t>siehe Erläuterungen unten</t>
  </si>
  <si>
    <t>Ihre Wahl der Verbesserung der Heizung</t>
  </si>
  <si>
    <t>Bitte auswählen</t>
  </si>
  <si>
    <t>Alte Heizung</t>
  </si>
  <si>
    <t>Neue Heizung</t>
  </si>
  <si>
    <t>Verbesserung um</t>
  </si>
  <si>
    <t>Verbesserung / Punkte</t>
  </si>
  <si>
    <t>inkl. Faktor Heizlastber.</t>
  </si>
  <si>
    <t>Heizlastberechnung</t>
  </si>
  <si>
    <t>Raumweise Heizlastberechnung</t>
  </si>
  <si>
    <t>nach DIN 12831-1 (2020-04) ****</t>
  </si>
  <si>
    <t>*) Mit "Wirkungsgrad ist das Verhältnis der zugeführten Energie durch den Brennstoff / Strom</t>
  </si>
  <si>
    <t xml:space="preserve">    zur erzeugten Wärmemenge gemeint. Z.B.:</t>
  </si>
  <si>
    <t xml:space="preserve">    Bei einer Wärmepumpe entspricht dies der Jahresarbeitszahl, z.B. 1 W Strom erzeugt 3 W Wärme.</t>
  </si>
  <si>
    <t xml:space="preserve">    Bei der Öl und Gas wird das Mittel zwischen atmospärischem Brenner 0,85 und Brennwerttechnik 1,08 angesetzt.</t>
  </si>
  <si>
    <t xml:space="preserve">    Für elektrischen Strom wird immer vom allgemeinen Strommix, Netzbezug, ausgegangen.</t>
  </si>
  <si>
    <t xml:space="preserve">    Bei Inselanlagen (Sonne, Wind, Wasser) mit ausschlißelich eigenproduziertem Strom wird individuell geprüft.</t>
  </si>
  <si>
    <t>**) PEF = Primärenergiefaktor Gemäß GEG Gebäudeenergiegesetz, Anlage 4 (zu § 22)</t>
  </si>
  <si>
    <t xml:space="preserve">     Der PEF für Ökostrom ist hieran angelehnt.</t>
  </si>
  <si>
    <t>***) Strommix 1. Quartal 2025 Bund. Ökostrom auf Nachweis.</t>
  </si>
  <si>
    <t xml:space="preserve">       Für den Nachweis muss ein laufender Liefervertrag über Ökostrom vorgelegt werden.</t>
  </si>
  <si>
    <t>****) Die Heizlastberechnung ist ein Rechenverfahren zur Ermittlung des Bedarf der thermischen
Energie,</t>
  </si>
  <si>
    <t xml:space="preserve">         die einem Raum/Gebäude zugeführt werden muss.</t>
  </si>
  <si>
    <t xml:space="preserve">         Für die optimale Planung eines Heizsystems ist die Heizlastberechnung zwingende Voraussetzung.</t>
  </si>
  <si>
    <t>Falls Sie eine Heizanlage haben oder neu installieren, die nicht den Nummern 1-6 entspricht,</t>
  </si>
  <si>
    <t>haben Sie die Möglichkeit diese so zu beschreiben, dass wir ggf. auch nach Rücksprache, eine</t>
  </si>
  <si>
    <t>individuelle Einstufung vornehmen können. Damit möchten wir auch ungewöhnlich Gutes berücksichtigen.</t>
  </si>
  <si>
    <t>Das könnte z.B. eine Luftheizung mit Solar-Luftkollektoren sein.</t>
  </si>
  <si>
    <t>Fernwärme zentral (z.B aus Braunkohle, Siedlungsabfällen, also der Müllverbrennung, oder Abwärme)</t>
  </si>
  <si>
    <t>kann hier nicht beachtet werden. Das entspricht den Vorgaben des Gebäudeenergiegesetz GEG.</t>
  </si>
  <si>
    <t>Zusammenfassung / Gesamtergebnis der</t>
  </si>
  <si>
    <t>Verbesserungen: Wärmedämmaßnahmen, Sonnenenergienutzung, Heizungstechnik</t>
  </si>
  <si>
    <t>Maßnahme</t>
  </si>
  <si>
    <t>Erreichte Punkte</t>
  </si>
  <si>
    <t>Maximal*</t>
  </si>
  <si>
    <t>erreicht</t>
  </si>
  <si>
    <t xml:space="preserve">Minimum </t>
  </si>
  <si>
    <t>von Max.</t>
  </si>
  <si>
    <t>Wärmedämmung</t>
  </si>
  <si>
    <t>Gesamt</t>
  </si>
  <si>
    <t>Hier sind die Ergbniswerte der drei Kategorien übertragen. Sie brauchen nichts einzutragen.</t>
  </si>
  <si>
    <t>Es wird nicht aufsummiert, weil eine Gegenüberstellung der Kategorien falsche Einschätzungen brächte.</t>
  </si>
  <si>
    <t>Bewertet wird jede Kategorie einzeln. Es gibt also in jeder Kategorie eine Siegerin, einen Sieger.</t>
  </si>
  <si>
    <t xml:space="preserve">Die Summen der jeweiligen Platzierungen führen zum Gesamtsieg. </t>
  </si>
  <si>
    <t>Damit könnte der Gesamtsieg an einen Beitrag gehen, der keine Kategorie gewonnen hat - weil er eben</t>
  </si>
  <si>
    <t>über all ziemlich gut ist.</t>
  </si>
  <si>
    <t xml:space="preserve">*) Es ist bei der Sonnenenergie möglich die maximale Punktzahl zu übertreffen. Wir sind hier von </t>
  </si>
  <si>
    <t>sehr guten aber oft möglichen Werten ausgegangen. Mit zusätzlichen Engagement lässt sich hier mehr erreichen.</t>
  </si>
  <si>
    <t>Gerne geben wir Ihnen nachfolgend eine Hilfestellung, welche Daten wir von Ihnen benötigen und</t>
  </si>
  <si>
    <t>wie Sie die Tabellen ausfüllen. Sollten Sie dazu Fragen haben oder Hilfe benötigen, können Sie sich gerne an</t>
  </si>
  <si>
    <t>Olaf Paproth im Beratungsbüro Brand unter der Telefonnummer 0241 / 413888-14 oder per Email</t>
  </si>
  <si>
    <t xml:space="preserve"> an olaf.paproth@mail.aachen.de  wenden.</t>
  </si>
  <si>
    <t>Wenn Sie den Bestandswert nicht vorliegen haben, bestimmen wir ihn anhand von Gebäudealters-</t>
  </si>
  <si>
    <t xml:space="preserve">klassen. Achtung! Hier gilt nicht das Baujahr des Hauses, sondern der Stand der letzten </t>
  </si>
  <si>
    <t xml:space="preserve">Sanierung des Bauteils. </t>
  </si>
  <si>
    <t>Die technischen Daten Ihrer Anlage finden Sie in den Rechnungen und der Betriebsbeschreibung.</t>
  </si>
  <si>
    <t>Sie werden verstehen, dass wir Nachweise benötigen, die Ihre Angaben bestätigen, zum Beispiel:</t>
  </si>
  <si>
    <t>- Berichte der Energieberatung</t>
  </si>
  <si>
    <t>- Bestätigte Förderanträge</t>
  </si>
  <si>
    <t>- Handwerker*innenrechnungen, Unternehmer*innenbescheinigungen</t>
  </si>
  <si>
    <t>- Fotos vorher - nachher, jeweils mit Datum</t>
  </si>
  <si>
    <t>Der "U-Wert alt" des Bestandes liegt nicht vor, besser wäre es zwar, das ist aber häufig so.</t>
  </si>
  <si>
    <t>Sanierungsmaßnahme</t>
  </si>
  <si>
    <t>Jahr</t>
  </si>
  <si>
    <t>Einfamilienhaus Musterfamilie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</si>
</sst>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 %"/>
    <numFmt numFmtId="165" formatCode="0.0"/>
  </numFmts>
  <fonts count="22" x14ac:knownFonts="1">
    <font>
      <sz val="10"/>
      <name val="Arial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9"/>
      <color theme="3"/>
      <name val="Arial"/>
      <family val="2"/>
      <charset val="1"/>
    </font>
    <font>
      <sz val="9"/>
      <color theme="3"/>
      <name val="Arial"/>
      <family val="2"/>
      <charset val="1"/>
    </font>
    <font>
      <i/>
      <sz val="9"/>
      <color theme="3"/>
      <name val="Arial"/>
      <family val="2"/>
      <charset val="1"/>
    </font>
    <font>
      <b/>
      <u/>
      <sz val="12"/>
      <color theme="3"/>
      <name val="Arial"/>
      <family val="2"/>
      <charset val="1"/>
    </font>
    <font>
      <sz val="9"/>
      <color rgb="FFFF0000"/>
      <name val="Arial"/>
      <family val="2"/>
      <charset val="1"/>
    </font>
    <font>
      <b/>
      <i/>
      <sz val="9"/>
      <name val="Arial"/>
      <family val="2"/>
      <charset val="1"/>
    </font>
    <font>
      <i/>
      <sz val="9"/>
      <name val="Arial"/>
      <family val="2"/>
      <charset val="1"/>
    </font>
    <font>
      <i/>
      <u/>
      <sz val="9"/>
      <color theme="3"/>
      <name val="Arial"/>
      <family val="2"/>
      <charset val="1"/>
    </font>
    <font>
      <i/>
      <sz val="9"/>
      <color rgb="FFFF0000"/>
      <name val="Arial"/>
      <family val="2"/>
      <charset val="1"/>
    </font>
    <font>
      <i/>
      <sz val="9"/>
      <color theme="9" tint="-0.249977111117893"/>
      <name val="Arial"/>
      <family val="2"/>
      <charset val="1"/>
    </font>
    <font>
      <b/>
      <i/>
      <u/>
      <sz val="9"/>
      <color theme="3"/>
      <name val="Arial"/>
      <family val="2"/>
      <charset val="1"/>
    </font>
    <font>
      <u/>
      <sz val="10"/>
      <color theme="10"/>
      <name val="Arial"/>
      <family val="2"/>
      <charset val="1"/>
    </font>
    <font>
      <sz val="9"/>
      <color theme="4" tint="-0.249977111117893"/>
      <name val="Arial"/>
      <family val="2"/>
      <charset val="1"/>
    </font>
    <font>
      <sz val="9"/>
      <color rgb="FF002060"/>
      <name val="Arial"/>
      <family val="2"/>
      <charset val="1"/>
    </font>
    <font>
      <sz val="9"/>
      <color rgb="FFEE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i/>
      <sz val="9"/>
      <color theme="3"/>
      <name val="Arial"/>
      <family val="2"/>
      <charset val="1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2F2F2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 applyBorder="0" applyProtection="0"/>
  </cellStyleXfs>
  <cellXfs count="199">
    <xf numFmtId="0" fontId="0" fillId="0" borderId="0" xfId="0"/>
    <xf numFmtId="0" fontId="8" fillId="3" borderId="9" xfId="0" applyFont="1" applyFill="1" applyBorder="1" applyAlignment="1" applyProtection="1">
      <alignment horizontal="left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3" fillId="2" borderId="0" xfId="0" applyFont="1" applyFill="1"/>
    <xf numFmtId="14" fontId="4" fillId="2" borderId="0" xfId="0" applyNumberFormat="1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8" fillId="2" borderId="0" xfId="0" applyFont="1" applyFill="1"/>
    <xf numFmtId="1" fontId="1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14" fillId="2" borderId="0" xfId="0" applyFont="1" applyFill="1"/>
    <xf numFmtId="0" fontId="1" fillId="2" borderId="0" xfId="0" applyFont="1" applyFill="1" applyAlignment="1">
      <alignment horizontal="left"/>
    </xf>
    <xf numFmtId="0" fontId="12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14" fontId="8" fillId="3" borderId="9" xfId="0" applyNumberFormat="1" applyFont="1" applyFill="1" applyBorder="1" applyAlignment="1" applyProtection="1">
      <alignment horizontal="left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/>
    <xf numFmtId="14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4" fontId="7" fillId="2" borderId="0" xfId="0" applyNumberFormat="1" applyFont="1" applyFill="1"/>
    <xf numFmtId="4" fontId="2" fillId="2" borderId="0" xfId="0" applyNumberFormat="1" applyFont="1" applyFill="1"/>
    <xf numFmtId="4" fontId="1" fillId="2" borderId="0" xfId="0" applyNumberFormat="1" applyFont="1" applyFill="1"/>
    <xf numFmtId="4" fontId="5" fillId="2" borderId="0" xfId="0" applyNumberFormat="1" applyFont="1" applyFill="1"/>
    <xf numFmtId="4" fontId="8" fillId="2" borderId="0" xfId="0" applyNumberFormat="1" applyFont="1" applyFill="1"/>
    <xf numFmtId="4" fontId="4" fillId="2" borderId="0" xfId="0" applyNumberFormat="1" applyFont="1" applyFill="1"/>
    <xf numFmtId="0" fontId="4" fillId="2" borderId="11" xfId="0" applyFont="1" applyFill="1" applyBorder="1"/>
    <xf numFmtId="4" fontId="4" fillId="2" borderId="11" xfId="0" applyNumberFormat="1" applyFont="1" applyFill="1" applyBorder="1"/>
    <xf numFmtId="4" fontId="5" fillId="2" borderId="12" xfId="0" applyNumberFormat="1" applyFont="1" applyFill="1" applyBorder="1"/>
    <xf numFmtId="0" fontId="5" fillId="2" borderId="0" xfId="0" applyFont="1" applyFill="1" applyAlignment="1">
      <alignment horizontal="right"/>
    </xf>
    <xf numFmtId="0" fontId="5" fillId="2" borderId="1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8" fillId="3" borderId="9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Protection="1">
      <protection locked="0"/>
    </xf>
    <xf numFmtId="164" fontId="5" fillId="2" borderId="0" xfId="0" applyNumberFormat="1" applyFont="1" applyFill="1"/>
    <xf numFmtId="4" fontId="8" fillId="3" borderId="9" xfId="0" applyNumberFormat="1" applyFont="1" applyFill="1" applyBorder="1" applyProtection="1">
      <protection locked="0"/>
    </xf>
    <xf numFmtId="164" fontId="5" fillId="2" borderId="12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164" fontId="5" fillId="2" borderId="1" xfId="0" applyNumberFormat="1" applyFont="1" applyFill="1" applyBorder="1"/>
    <xf numFmtId="4" fontId="8" fillId="2" borderId="6" xfId="0" applyNumberFormat="1" applyFont="1" applyFill="1" applyBorder="1"/>
    <xf numFmtId="4" fontId="8" fillId="2" borderId="7" xfId="0" applyNumberFormat="1" applyFont="1" applyFill="1" applyBorder="1"/>
    <xf numFmtId="164" fontId="5" fillId="2" borderId="5" xfId="0" applyNumberFormat="1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164" fontId="5" fillId="2" borderId="3" xfId="0" applyNumberFormat="1" applyFont="1" applyFill="1" applyBorder="1"/>
    <xf numFmtId="4" fontId="8" fillId="2" borderId="2" xfId="0" applyNumberFormat="1" applyFont="1" applyFill="1" applyBorder="1"/>
    <xf numFmtId="4" fontId="8" fillId="2" borderId="3" xfId="0" applyNumberFormat="1" applyFont="1" applyFill="1" applyBorder="1"/>
    <xf numFmtId="0" fontId="8" fillId="2" borderId="4" xfId="0" applyFont="1" applyFill="1" applyBorder="1"/>
    <xf numFmtId="0" fontId="8" fillId="2" borderId="1" xfId="0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164" fontId="5" fillId="2" borderId="10" xfId="0" applyNumberFormat="1" applyFont="1" applyFill="1" applyBorder="1"/>
    <xf numFmtId="4" fontId="4" fillId="2" borderId="1" xfId="0" applyNumberFormat="1" applyFont="1" applyFill="1" applyBorder="1"/>
    <xf numFmtId="0" fontId="1" fillId="2" borderId="6" xfId="0" applyFont="1" applyFill="1" applyBorder="1"/>
    <xf numFmtId="4" fontId="17" fillId="2" borderId="5" xfId="0" applyNumberFormat="1" applyFont="1" applyFill="1" applyBorder="1"/>
    <xf numFmtId="164" fontId="1" fillId="2" borderId="0" xfId="0" applyNumberFormat="1" applyFont="1" applyFill="1"/>
    <xf numFmtId="4" fontId="17" fillId="2" borderId="0" xfId="0" applyNumberFormat="1" applyFont="1" applyFill="1"/>
    <xf numFmtId="4" fontId="10" fillId="2" borderId="0" xfId="0" applyNumberFormat="1" applyFont="1" applyFill="1"/>
    <xf numFmtId="3" fontId="10" fillId="2" borderId="0" xfId="0" applyNumberFormat="1" applyFont="1" applyFill="1"/>
    <xf numFmtId="0" fontId="12" fillId="3" borderId="9" xfId="0" applyFont="1" applyFill="1" applyBorder="1"/>
    <xf numFmtId="1" fontId="8" fillId="3" borderId="9" xfId="0" applyNumberFormat="1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/>
    <xf numFmtId="0" fontId="5" fillId="2" borderId="13" xfId="0" applyFont="1" applyFill="1" applyBorder="1"/>
    <xf numFmtId="0" fontId="4" fillId="2" borderId="1" xfId="0" applyFont="1" applyFill="1" applyBorder="1"/>
    <xf numFmtId="0" fontId="5" fillId="2" borderId="10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165" fontId="1" fillId="2" borderId="0" xfId="0" applyNumberFormat="1" applyFont="1" applyFill="1"/>
    <xf numFmtId="1" fontId="8" fillId="3" borderId="9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3" fontId="5" fillId="2" borderId="13" xfId="0" applyNumberFormat="1" applyFont="1" applyFill="1" applyBorder="1"/>
    <xf numFmtId="165" fontId="1" fillId="2" borderId="1" xfId="0" applyNumberFormat="1" applyFont="1" applyFill="1" applyBorder="1"/>
    <xf numFmtId="165" fontId="8" fillId="2" borderId="1" xfId="0" applyNumberFormat="1" applyFont="1" applyFill="1" applyBorder="1"/>
    <xf numFmtId="2" fontId="8" fillId="2" borderId="1" xfId="0" applyNumberFormat="1" applyFont="1" applyFill="1" applyBorder="1"/>
    <xf numFmtId="2" fontId="5" fillId="2" borderId="10" xfId="0" applyNumberFormat="1" applyFont="1" applyFill="1" applyBorder="1"/>
    <xf numFmtId="165" fontId="2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9" xfId="0" applyNumberFormat="1" applyFont="1" applyFill="1" applyBorder="1"/>
    <xf numFmtId="165" fontId="8" fillId="2" borderId="0" xfId="0" applyNumberFormat="1" applyFont="1" applyFill="1"/>
    <xf numFmtId="2" fontId="8" fillId="2" borderId="0" xfId="0" applyNumberFormat="1" applyFont="1" applyFill="1"/>
    <xf numFmtId="2" fontId="5" fillId="2" borderId="13" xfId="0" applyNumberFormat="1" applyFont="1" applyFill="1" applyBorder="1"/>
    <xf numFmtId="2" fontId="1" fillId="2" borderId="0" xfId="0" applyNumberFormat="1" applyFont="1" applyFill="1"/>
    <xf numFmtId="165" fontId="1" fillId="2" borderId="0" xfId="0" applyNumberFormat="1" applyFont="1" applyFill="1" applyAlignment="1">
      <alignment horizontal="left"/>
    </xf>
    <xf numFmtId="0" fontId="1" fillId="2" borderId="13" xfId="0" applyFont="1" applyFill="1" applyBorder="1"/>
    <xf numFmtId="0" fontId="1" fillId="2" borderId="5" xfId="0" applyFont="1" applyFill="1" applyBorder="1"/>
    <xf numFmtId="0" fontId="5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/>
    <xf numFmtId="2" fontId="4" fillId="2" borderId="13" xfId="0" applyNumberFormat="1" applyFont="1" applyFill="1" applyBorder="1"/>
    <xf numFmtId="165" fontId="5" fillId="2" borderId="1" xfId="0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/>
    </xf>
    <xf numFmtId="2" fontId="5" fillId="2" borderId="4" xfId="0" applyNumberFormat="1" applyFont="1" applyFill="1" applyBorder="1" applyAlignment="1">
      <alignment horizontal="left"/>
    </xf>
    <xf numFmtId="2" fontId="5" fillId="2" borderId="1" xfId="0" applyNumberFormat="1" applyFont="1" applyFill="1" applyBorder="1"/>
    <xf numFmtId="0" fontId="5" fillId="2" borderId="10" xfId="0" applyFont="1" applyFill="1" applyBorder="1"/>
    <xf numFmtId="165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0" fontId="5" fillId="2" borderId="11" xfId="0" applyFont="1" applyFill="1" applyBorder="1" applyAlignment="1">
      <alignment horizontal="right"/>
    </xf>
    <xf numFmtId="2" fontId="5" fillId="2" borderId="11" xfId="0" applyNumberFormat="1" applyFont="1" applyFill="1" applyBorder="1" applyAlignment="1">
      <alignment horizontal="right"/>
    </xf>
    <xf numFmtId="2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/>
    <xf numFmtId="165" fontId="5" fillId="2" borderId="4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165" fontId="8" fillId="2" borderId="11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2" fontId="8" fillId="2" borderId="11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right"/>
    </xf>
    <xf numFmtId="3" fontId="18" fillId="3" borderId="6" xfId="0" applyNumberFormat="1" applyFont="1" applyFill="1" applyBorder="1" applyAlignment="1" applyProtection="1">
      <alignment horizontal="right"/>
      <protection locked="0"/>
    </xf>
    <xf numFmtId="3" fontId="5" fillId="2" borderId="10" xfId="0" applyNumberFormat="1" applyFont="1" applyFill="1" applyBorder="1"/>
    <xf numFmtId="0" fontId="5" fillId="3" borderId="7" xfId="0" applyFont="1" applyFill="1" applyBorder="1"/>
    <xf numFmtId="0" fontId="5" fillId="3" borderId="8" xfId="0" applyFont="1" applyFill="1" applyBorder="1" applyAlignment="1">
      <alignment horizontal="left"/>
    </xf>
    <xf numFmtId="49" fontId="6" fillId="2" borderId="0" xfId="0" applyNumberFormat="1" applyFont="1" applyFill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165" fontId="5" fillId="2" borderId="11" xfId="0" applyNumberFormat="1" applyFont="1" applyFill="1" applyBorder="1"/>
    <xf numFmtId="0" fontId="19" fillId="2" borderId="0" xfId="0" applyFont="1" applyFill="1"/>
    <xf numFmtId="165" fontId="6" fillId="2" borderId="11" xfId="0" applyNumberFormat="1" applyFont="1" applyFill="1" applyBorder="1"/>
    <xf numFmtId="0" fontId="20" fillId="2" borderId="0" xfId="0" applyFont="1" applyFill="1"/>
    <xf numFmtId="0" fontId="5" fillId="2" borderId="12" xfId="0" applyFont="1" applyFill="1" applyBorder="1"/>
    <xf numFmtId="0" fontId="5" fillId="2" borderId="5" xfId="0" applyFont="1" applyFill="1" applyBorder="1"/>
    <xf numFmtId="0" fontId="4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4" fillId="2" borderId="5" xfId="0" applyFont="1" applyFill="1" applyBorder="1" applyAlignment="1">
      <alignment horizontal="right"/>
    </xf>
    <xf numFmtId="0" fontId="5" fillId="2" borderId="11" xfId="0" applyFont="1" applyFill="1" applyBorder="1"/>
    <xf numFmtId="1" fontId="4" fillId="2" borderId="12" xfId="0" applyNumberFormat="1" applyFont="1" applyFill="1" applyBorder="1"/>
    <xf numFmtId="0" fontId="1" fillId="2" borderId="11" xfId="0" applyFont="1" applyFill="1" applyBorder="1" applyAlignment="1">
      <alignment horizontal="right"/>
    </xf>
    <xf numFmtId="0" fontId="18" fillId="3" borderId="9" xfId="0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2" fontId="4" fillId="2" borderId="5" xfId="0" applyNumberFormat="1" applyFont="1" applyFill="1" applyBorder="1"/>
    <xf numFmtId="2" fontId="5" fillId="2" borderId="12" xfId="0" applyNumberFormat="1" applyFont="1" applyFill="1" applyBorder="1"/>
    <xf numFmtId="2" fontId="5" fillId="2" borderId="11" xfId="0" applyNumberFormat="1" applyFont="1" applyFill="1" applyBorder="1"/>
    <xf numFmtId="165" fontId="4" fillId="2" borderId="0" xfId="0" applyNumberFormat="1" applyFont="1" applyFill="1"/>
    <xf numFmtId="0" fontId="6" fillId="2" borderId="11" xfId="0" applyFont="1" applyFill="1" applyBorder="1"/>
    <xf numFmtId="2" fontId="4" fillId="2" borderId="0" xfId="0" applyNumberFormat="1" applyFont="1" applyFill="1" applyAlignment="1">
      <alignment horizontal="right"/>
    </xf>
    <xf numFmtId="0" fontId="5" fillId="2" borderId="10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11" xfId="0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64" fontId="4" fillId="2" borderId="0" xfId="0" applyNumberFormat="1" applyFont="1" applyFill="1"/>
    <xf numFmtId="164" fontId="6" fillId="2" borderId="11" xfId="0" applyNumberFormat="1" applyFont="1" applyFill="1" applyBorder="1"/>
    <xf numFmtId="164" fontId="20" fillId="2" borderId="0" xfId="0" applyNumberFormat="1" applyFont="1" applyFill="1"/>
    <xf numFmtId="164" fontId="6" fillId="2" borderId="0" xfId="0" applyNumberFormat="1" applyFont="1" applyFill="1"/>
    <xf numFmtId="2" fontId="6" fillId="2" borderId="11" xfId="0" applyNumberFormat="1" applyFont="1" applyFill="1" applyBorder="1"/>
    <xf numFmtId="1" fontId="4" fillId="2" borderId="0" xfId="0" applyNumberFormat="1" applyFont="1" applyFill="1" applyAlignment="1">
      <alignment horizontal="right"/>
    </xf>
    <xf numFmtId="1" fontId="5" fillId="2" borderId="11" xfId="0" applyNumberFormat="1" applyFont="1" applyFill="1" applyBorder="1"/>
    <xf numFmtId="1" fontId="5" fillId="2" borderId="4" xfId="0" applyNumberFormat="1" applyFont="1" applyFill="1" applyBorder="1"/>
    <xf numFmtId="2" fontId="6" fillId="2" borderId="4" xfId="0" applyNumberFormat="1" applyFont="1" applyFill="1" applyBorder="1"/>
    <xf numFmtId="0" fontId="6" fillId="2" borderId="1" xfId="0" applyFont="1" applyFill="1" applyBorder="1"/>
    <xf numFmtId="2" fontId="5" fillId="2" borderId="2" xfId="0" applyNumberFormat="1" applyFont="1" applyFill="1" applyBorder="1"/>
    <xf numFmtId="49" fontId="10" fillId="2" borderId="0" xfId="0" applyNumberFormat="1" applyFont="1" applyFill="1"/>
    <xf numFmtId="49" fontId="21" fillId="2" borderId="0" xfId="0" applyNumberFormat="1" applyFont="1" applyFill="1"/>
    <xf numFmtId="0" fontId="13" fillId="2" borderId="0" xfId="0" applyFont="1" applyFill="1" applyAlignment="1">
      <alignment horizontal="left"/>
    </xf>
    <xf numFmtId="0" fontId="12" fillId="4" borderId="6" xfId="0" applyFont="1" applyFill="1" applyBorder="1"/>
    <xf numFmtId="0" fontId="10" fillId="4" borderId="7" xfId="0" applyFont="1" applyFill="1" applyBorder="1"/>
    <xf numFmtId="0" fontId="1" fillId="4" borderId="8" xfId="0" applyFont="1" applyFill="1" applyBorder="1"/>
    <xf numFmtId="0" fontId="8" fillId="3" borderId="9" xfId="0" applyFont="1" applyFill="1" applyBorder="1" applyAlignment="1" applyProtection="1">
      <alignment horizontal="left"/>
      <protection locked="0"/>
    </xf>
    <xf numFmtId="49" fontId="8" fillId="3" borderId="9" xfId="0" applyNumberFormat="1" applyFont="1" applyFill="1" applyBorder="1" applyAlignment="1" applyProtection="1">
      <alignment horizontal="left"/>
      <protection locked="0"/>
    </xf>
    <xf numFmtId="0" fontId="15" fillId="3" borderId="9" xfId="1" applyFill="1" applyBorder="1" applyProtection="1">
      <protection locked="0"/>
    </xf>
    <xf numFmtId="0" fontId="1" fillId="4" borderId="7" xfId="0" applyFont="1" applyFill="1" applyBorder="1"/>
  </cellXfs>
  <cellStyles count="2">
    <cellStyle name="Link" xfId="1" builtinId="8"/>
    <cellStyle name="Standard" xfId="0" builtinId="0"/>
  </cellStyles>
  <dxfs count="3">
    <dxf>
      <fill>
        <patternFill>
          <bgColor theme="6" tint="0.39988402966399123"/>
        </patternFill>
      </fill>
    </dxf>
    <dxf>
      <fill>
        <patternFill>
          <bgColor theme="6" tint="0.39988402966399123"/>
        </patternFill>
      </fill>
    </dxf>
    <dxf>
      <font>
        <strike val="0"/>
        <color rgb="FF1F497D"/>
      </font>
      <fill>
        <patternFill>
          <bgColor theme="6" tint="0.3998840296639912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E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376092"/>
      <rgbColor rgb="FF969696"/>
      <rgbColor rgb="FF002060"/>
      <rgbColor rgb="FF339966"/>
      <rgbColor rgb="FF003300"/>
      <rgbColor rgb="FF333300"/>
      <rgbColor rgb="FF993300"/>
      <rgbColor rgb="FF993366"/>
      <rgbColor rgb="FF1F497D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786848</xdr:colOff>
      <xdr:row>2</xdr:row>
      <xdr:rowOff>47672</xdr:rowOff>
    </xdr:from>
    <xdr:to>
      <xdr:col>5</xdr:col>
      <xdr:colOff>530087</xdr:colOff>
      <xdr:row>5</xdr:row>
      <xdr:rowOff>124406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3A455A8-F8D7-41F9-BFB1-CC2AD708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348" y="345846"/>
          <a:ext cx="1275522" cy="523995"/>
        </a:xfrm>
        <a:prstGeom prst="rect">
          <a:avLst/>
        </a:prstGeom>
      </xdr:spPr>
    </xdr:pic>
    <xdr:clientData/>
  </xdr:twoCellAnchor>
  <xdr:twoCellAnchor editAs="oneCell">
    <xdr:from>
      <xdr:col>6</xdr:col>
      <xdr:colOff>66261</xdr:colOff>
      <xdr:row>2</xdr:row>
      <xdr:rowOff>49695</xdr:rowOff>
    </xdr:from>
    <xdr:to>
      <xdr:col>7</xdr:col>
      <xdr:colOff>230916</xdr:colOff>
      <xdr:row>5</xdr:row>
      <xdr:rowOff>132519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1A63F84-F7B9-936B-BF90-073E5F65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348" y="347869"/>
          <a:ext cx="885242" cy="530085"/>
        </a:xfrm>
        <a:prstGeom prst="rect">
          <a:avLst/>
        </a:prstGeom>
      </xdr:spPr>
    </xdr:pic>
    <xdr:clientData/>
  </xdr:twoCellAnchor>
  <xdr:twoCellAnchor editAs="oneCell">
    <xdr:from>
      <xdr:col>7</xdr:col>
      <xdr:colOff>430696</xdr:colOff>
      <xdr:row>2</xdr:row>
      <xdr:rowOff>16565</xdr:rowOff>
    </xdr:from>
    <xdr:to>
      <xdr:col>8</xdr:col>
      <xdr:colOff>744495</xdr:colOff>
      <xdr:row>6</xdr:row>
      <xdr:rowOff>26090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3AC1AD6-E517-8491-21AE-4CCA10A2F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2370" y="314739"/>
          <a:ext cx="1117212" cy="605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47625</xdr:rowOff>
    </xdr:from>
    <xdr:to>
      <xdr:col>8</xdr:col>
      <xdr:colOff>706809</xdr:colOff>
      <xdr:row>6</xdr:row>
      <xdr:rowOff>43898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23FB2530-25C6-8E05-D09A-4E142A4E7E75}"/>
            </a:ext>
          </a:extLst>
        </xdr:cNvPr>
        <xdr:cNvGrpSpPr/>
      </xdr:nvGrpSpPr>
      <xdr:grpSpPr>
        <a:xfrm>
          <a:off x="3743325" y="352425"/>
          <a:ext cx="3726234" cy="605873"/>
          <a:chOff x="3743325" y="352425"/>
          <a:chExt cx="3726234" cy="605873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383AB013-0518-4AE5-8069-5C4E162EA7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3325" y="383532"/>
            <a:ext cx="1275522" cy="52399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8424A35D-230C-4482-AE9A-85778ABBBD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385555"/>
            <a:ext cx="885242" cy="53008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E680D209-7057-4CF4-BCE6-EA662ADA73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2347" y="352425"/>
            <a:ext cx="1117212" cy="60587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38100</xdr:rowOff>
    </xdr:from>
    <xdr:to>
      <xdr:col>10</xdr:col>
      <xdr:colOff>621084</xdr:colOff>
      <xdr:row>6</xdr:row>
      <xdr:rowOff>34373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489A55C-5C76-4E87-9D36-FB73A299DEA9}"/>
            </a:ext>
          </a:extLst>
        </xdr:cNvPr>
        <xdr:cNvGrpSpPr/>
      </xdr:nvGrpSpPr>
      <xdr:grpSpPr>
        <a:xfrm>
          <a:off x="3609975" y="342900"/>
          <a:ext cx="3726234" cy="605873"/>
          <a:chOff x="3743325" y="352425"/>
          <a:chExt cx="3726234" cy="605873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11E0B566-F691-EFA3-2C78-0A7E19F61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3325" y="383532"/>
            <a:ext cx="1275522" cy="52399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653A34B2-75E4-5D68-30F1-B971E6CD4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385555"/>
            <a:ext cx="885242" cy="530085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ACD8C360-1CDB-D424-D482-63AB3F8F18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2347" y="352425"/>
            <a:ext cx="1117212" cy="605873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2</xdr:row>
      <xdr:rowOff>66675</xdr:rowOff>
    </xdr:from>
    <xdr:to>
      <xdr:col>9</xdr:col>
      <xdr:colOff>687759</xdr:colOff>
      <xdr:row>6</xdr:row>
      <xdr:rowOff>62948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568A010A-8FE5-431A-93D6-8A9415132B36}"/>
            </a:ext>
          </a:extLst>
        </xdr:cNvPr>
        <xdr:cNvGrpSpPr/>
      </xdr:nvGrpSpPr>
      <xdr:grpSpPr>
        <a:xfrm>
          <a:off x="4019550" y="371475"/>
          <a:ext cx="3726234" cy="605873"/>
          <a:chOff x="3743325" y="352425"/>
          <a:chExt cx="3726234" cy="605873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8BF1179D-827E-1A43-8496-77253C3FD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3325" y="383532"/>
            <a:ext cx="1275522" cy="52399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93E929FF-D3EB-5CBB-4B8D-2DB538EB5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385555"/>
            <a:ext cx="885242" cy="530085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1E125919-7315-D5C0-37D5-0F51D5678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2347" y="352425"/>
            <a:ext cx="1117212" cy="605873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76200</xdr:rowOff>
    </xdr:from>
    <xdr:to>
      <xdr:col>10</xdr:col>
      <xdr:colOff>316284</xdr:colOff>
      <xdr:row>6</xdr:row>
      <xdr:rowOff>72473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BB354612-FBE7-43C4-83FB-C2231A033EAD}"/>
            </a:ext>
          </a:extLst>
        </xdr:cNvPr>
        <xdr:cNvGrpSpPr/>
      </xdr:nvGrpSpPr>
      <xdr:grpSpPr>
        <a:xfrm>
          <a:off x="3895725" y="381000"/>
          <a:ext cx="3726234" cy="605873"/>
          <a:chOff x="3743325" y="352425"/>
          <a:chExt cx="3726234" cy="605873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B382F919-CAED-7719-F28D-A2A8D112CC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3325" y="383532"/>
            <a:ext cx="1275522" cy="52399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13C48DF1-BEF3-1A3C-A8C8-4612AB37E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385555"/>
            <a:ext cx="885242" cy="530085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082098D2-5889-62CF-00FB-AE267B880D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2347" y="352425"/>
            <a:ext cx="1117212" cy="605873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47625</xdr:rowOff>
    </xdr:from>
    <xdr:to>
      <xdr:col>9</xdr:col>
      <xdr:colOff>449634</xdr:colOff>
      <xdr:row>6</xdr:row>
      <xdr:rowOff>43898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F8FA350-5357-411D-A0F7-E309461ED6A2}"/>
            </a:ext>
          </a:extLst>
        </xdr:cNvPr>
        <xdr:cNvGrpSpPr/>
      </xdr:nvGrpSpPr>
      <xdr:grpSpPr>
        <a:xfrm>
          <a:off x="3848100" y="352425"/>
          <a:ext cx="3726234" cy="605873"/>
          <a:chOff x="3743325" y="352425"/>
          <a:chExt cx="3726234" cy="605873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89F3F935-885F-0376-FA1A-A2A64287A7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3325" y="383532"/>
            <a:ext cx="1275522" cy="523995"/>
          </a:xfrm>
          <a:prstGeom prst="rect">
            <a:avLst/>
          </a:prstGeom>
        </xdr:spPr>
      </xdr:pic>
      <xdr:pic>
        <xdr:nvPicPr>
          <xdr:cNvPr id="9" name="Grafik 8">
            <a:extLst>
              <a:ext uri="{FF2B5EF4-FFF2-40B4-BE49-F238E27FC236}">
                <a16:creationId xmlns:a16="http://schemas.microsoft.com/office/drawing/2014/main" id="{D2984E13-6643-D40E-6152-335EE24592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385555"/>
            <a:ext cx="885242" cy="530085"/>
          </a:xfrm>
          <a:prstGeom prst="rect">
            <a:avLst/>
          </a:prstGeom>
        </xdr:spPr>
      </xdr:pic>
      <xdr:pic>
        <xdr:nvPicPr>
          <xdr:cNvPr id="10" name="Grafik 9">
            <a:extLst>
              <a:ext uri="{FF2B5EF4-FFF2-40B4-BE49-F238E27FC236}">
                <a16:creationId xmlns:a16="http://schemas.microsoft.com/office/drawing/2014/main" id="{7E9AFCAC-A504-0A4B-3BA2-881C913F19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2347" y="352425"/>
            <a:ext cx="1117212" cy="60587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ail@...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63"/>
  <sheetViews>
    <sheetView tabSelected="1" zoomScale="115" zoomScaleNormal="115" workbookViewId="0"/>
  </sheetViews>
  <sheetFormatPr baseColWidth="10" defaultColWidth="11.42578125" defaultRowHeight="12" x14ac:dyDescent="0.2"/>
  <cols>
    <col min="1" max="1" width="5.7109375" style="2" customWidth="1"/>
    <col min="2" max="2" width="20.7109375" style="2" customWidth="1"/>
    <col min="3" max="3" width="10.7109375" style="2" customWidth="1"/>
    <col min="4" max="4" width="12.28515625" style="2" customWidth="1"/>
    <col min="5" max="6" width="10.7109375" style="2" customWidth="1"/>
    <col min="7" max="7" width="10.85546875" style="2" customWidth="1"/>
    <col min="8" max="9" width="12" style="2" customWidth="1"/>
    <col min="10" max="16384" width="11.42578125" style="2"/>
  </cols>
  <sheetData>
    <row r="3" spans="2:9" x14ac:dyDescent="0.2">
      <c r="B3" s="3" t="s">
        <v>0</v>
      </c>
    </row>
    <row r="4" spans="2:9" x14ac:dyDescent="0.2">
      <c r="B4" s="4" t="s">
        <v>1</v>
      </c>
      <c r="C4" s="5"/>
    </row>
    <row r="5" spans="2:9" x14ac:dyDescent="0.2">
      <c r="B5" s="2" t="s">
        <v>2</v>
      </c>
    </row>
    <row r="6" spans="2:9" x14ac:dyDescent="0.2">
      <c r="B6" s="5" t="s">
        <v>3</v>
      </c>
    </row>
    <row r="7" spans="2:9" ht="12.75" x14ac:dyDescent="0.2">
      <c r="B7" s="6"/>
      <c r="C7" s="7"/>
      <c r="D7" s="6"/>
      <c r="E7" s="6"/>
      <c r="F7" s="6"/>
      <c r="G7" s="6"/>
      <c r="H7" s="6"/>
      <c r="I7" s="8"/>
    </row>
    <row r="10" spans="2:9" ht="15.75" x14ac:dyDescent="0.25">
      <c r="B10" s="9" t="str">
        <f>Deckblatt!B10</f>
        <v>Wettbewerb "Clever saniert - Emissionen reduziert"</v>
      </c>
    </row>
    <row r="12" spans="2:9" x14ac:dyDescent="0.2">
      <c r="B12" s="14"/>
      <c r="C12" s="12"/>
      <c r="D12" s="12"/>
      <c r="E12" s="12"/>
      <c r="F12" s="12"/>
      <c r="G12" s="12"/>
      <c r="H12" s="12"/>
    </row>
    <row r="13" spans="2:9" x14ac:dyDescent="0.2">
      <c r="B13" s="21" t="s">
        <v>7</v>
      </c>
      <c r="C13" s="12"/>
      <c r="D13" s="12"/>
      <c r="E13" s="12"/>
      <c r="F13" s="12"/>
      <c r="G13" s="12"/>
      <c r="H13" s="12"/>
    </row>
    <row r="14" spans="2:9" x14ac:dyDescent="0.2">
      <c r="B14" s="21" t="s">
        <v>8</v>
      </c>
      <c r="C14" s="12"/>
      <c r="D14" s="12"/>
      <c r="E14" s="12"/>
      <c r="F14" s="12"/>
      <c r="G14" s="12"/>
      <c r="H14" s="12"/>
    </row>
    <row r="15" spans="2:9" x14ac:dyDescent="0.2">
      <c r="B15" s="20"/>
      <c r="C15" s="16"/>
      <c r="D15" s="17"/>
      <c r="E15" s="16"/>
      <c r="F15" s="16"/>
      <c r="G15" s="18"/>
      <c r="H15" s="19"/>
    </row>
    <row r="16" spans="2:9" x14ac:dyDescent="0.2">
      <c r="B16" s="21" t="s">
        <v>218</v>
      </c>
      <c r="C16" s="16"/>
      <c r="D16" s="17"/>
      <c r="E16" s="16"/>
      <c r="F16" s="16"/>
      <c r="G16" s="18"/>
      <c r="H16" s="19"/>
    </row>
    <row r="17" spans="2:8" x14ac:dyDescent="0.2">
      <c r="B17" s="21" t="s">
        <v>219</v>
      </c>
      <c r="C17" s="16"/>
      <c r="D17" s="17"/>
      <c r="E17" s="16"/>
      <c r="F17" s="16"/>
      <c r="G17" s="18"/>
      <c r="H17" s="19"/>
    </row>
    <row r="18" spans="2:8" x14ac:dyDescent="0.2">
      <c r="B18" s="21" t="s">
        <v>220</v>
      </c>
      <c r="C18" s="16"/>
      <c r="D18" s="17"/>
      <c r="E18" s="16"/>
      <c r="F18" s="16"/>
      <c r="G18" s="18"/>
      <c r="H18" s="19"/>
    </row>
    <row r="19" spans="2:8" x14ac:dyDescent="0.2">
      <c r="B19" s="21" t="s">
        <v>221</v>
      </c>
      <c r="C19" s="16"/>
      <c r="D19" s="17"/>
      <c r="E19" s="16"/>
      <c r="F19" s="16"/>
      <c r="G19" s="18"/>
      <c r="H19" s="19"/>
    </row>
    <row r="20" spans="2:8" x14ac:dyDescent="0.2">
      <c r="B20" s="22"/>
      <c r="C20" s="16"/>
      <c r="D20" s="17"/>
      <c r="E20" s="16"/>
      <c r="F20" s="16"/>
      <c r="G20" s="18"/>
      <c r="H20" s="19"/>
    </row>
    <row r="21" spans="2:8" x14ac:dyDescent="0.2">
      <c r="B21" s="20" t="s">
        <v>9</v>
      </c>
      <c r="C21" s="192" t="s">
        <v>10</v>
      </c>
      <c r="D21" s="193"/>
      <c r="E21" s="193"/>
      <c r="F21" s="194"/>
      <c r="H21" s="19"/>
    </row>
    <row r="22" spans="2:8" x14ac:dyDescent="0.2">
      <c r="B22" s="21"/>
      <c r="H22" s="19"/>
    </row>
    <row r="23" spans="2:8" x14ac:dyDescent="0.2">
      <c r="B23" s="20" t="s">
        <v>11</v>
      </c>
      <c r="H23" s="19"/>
    </row>
    <row r="24" spans="2:8" x14ac:dyDescent="0.2">
      <c r="B24" s="21" t="s">
        <v>12</v>
      </c>
      <c r="H24" s="19"/>
    </row>
    <row r="25" spans="2:8" x14ac:dyDescent="0.2">
      <c r="H25" s="19"/>
    </row>
    <row r="26" spans="2:8" x14ac:dyDescent="0.2">
      <c r="B26" s="22" t="s">
        <v>13</v>
      </c>
      <c r="C26" s="21" t="s">
        <v>14</v>
      </c>
      <c r="H26" s="19"/>
    </row>
    <row r="27" spans="2:8" x14ac:dyDescent="0.2">
      <c r="B27" s="21"/>
      <c r="H27" s="19"/>
    </row>
    <row r="28" spans="2:8" x14ac:dyDescent="0.2">
      <c r="B28" s="21" t="s">
        <v>15</v>
      </c>
      <c r="H28" s="19"/>
    </row>
    <row r="30" spans="2:8" x14ac:dyDescent="0.2">
      <c r="B30" s="22" t="s">
        <v>16</v>
      </c>
      <c r="C30" s="21" t="s">
        <v>17</v>
      </c>
      <c r="D30" s="21"/>
      <c r="E30" s="21"/>
      <c r="F30" s="21"/>
      <c r="G30" s="21"/>
    </row>
    <row r="31" spans="2:8" x14ac:dyDescent="0.2">
      <c r="B31" s="21"/>
      <c r="C31" s="21"/>
      <c r="D31" s="21"/>
      <c r="E31" s="21"/>
      <c r="F31" s="21"/>
      <c r="G31" s="21"/>
    </row>
    <row r="32" spans="2:8" x14ac:dyDescent="0.2">
      <c r="B32" s="21"/>
      <c r="C32" s="21" t="s">
        <v>18</v>
      </c>
      <c r="D32" s="21"/>
      <c r="E32" s="21"/>
      <c r="F32" s="21"/>
      <c r="G32" s="21"/>
    </row>
    <row r="33" spans="2:7" x14ac:dyDescent="0.2">
      <c r="B33" s="21"/>
      <c r="C33" s="21"/>
      <c r="D33" s="21"/>
      <c r="E33" s="21"/>
      <c r="F33" s="21"/>
      <c r="G33" s="21"/>
    </row>
    <row r="34" spans="2:7" x14ac:dyDescent="0.2">
      <c r="B34" s="21"/>
      <c r="C34" s="21" t="s">
        <v>19</v>
      </c>
      <c r="E34" s="21"/>
      <c r="F34" s="21"/>
      <c r="G34" s="21"/>
    </row>
    <row r="35" spans="2:7" x14ac:dyDescent="0.2">
      <c r="B35" s="21"/>
      <c r="C35" s="21" t="s">
        <v>20</v>
      </c>
      <c r="E35" s="21"/>
      <c r="F35" s="21"/>
      <c r="G35" s="21"/>
    </row>
    <row r="36" spans="2:7" x14ac:dyDescent="0.2">
      <c r="B36" s="21"/>
      <c r="C36" s="21" t="s">
        <v>21</v>
      </c>
      <c r="E36" s="21"/>
      <c r="F36" s="21"/>
      <c r="G36" s="21"/>
    </row>
    <row r="37" spans="2:7" x14ac:dyDescent="0.2">
      <c r="B37" s="21"/>
      <c r="C37" s="21" t="s">
        <v>22</v>
      </c>
      <c r="E37" s="21"/>
      <c r="F37" s="21"/>
      <c r="G37" s="21"/>
    </row>
    <row r="38" spans="2:7" x14ac:dyDescent="0.2">
      <c r="B38" s="21"/>
      <c r="C38" s="21" t="s">
        <v>23</v>
      </c>
      <c r="E38" s="21"/>
      <c r="F38" s="21"/>
      <c r="G38" s="21"/>
    </row>
    <row r="39" spans="2:7" x14ac:dyDescent="0.2">
      <c r="B39" s="21"/>
      <c r="C39" s="21" t="s">
        <v>24</v>
      </c>
      <c r="E39" s="21"/>
      <c r="F39" s="21"/>
      <c r="G39" s="21"/>
    </row>
    <row r="40" spans="2:7" x14ac:dyDescent="0.2">
      <c r="B40" s="21"/>
      <c r="C40" s="21"/>
      <c r="D40" s="21"/>
      <c r="E40" s="21"/>
      <c r="F40" s="21"/>
      <c r="G40" s="21"/>
    </row>
    <row r="41" spans="2:7" x14ac:dyDescent="0.2">
      <c r="B41" s="21"/>
      <c r="C41" s="21" t="s">
        <v>25</v>
      </c>
      <c r="D41" s="21"/>
      <c r="E41" s="21"/>
      <c r="F41" s="21"/>
      <c r="G41" s="21"/>
    </row>
    <row r="42" spans="2:7" x14ac:dyDescent="0.2">
      <c r="B42" s="21"/>
      <c r="C42" s="21" t="s">
        <v>26</v>
      </c>
      <c r="D42" s="21"/>
      <c r="E42" s="21"/>
      <c r="F42" s="21"/>
      <c r="G42" s="21"/>
    </row>
    <row r="43" spans="2:7" x14ac:dyDescent="0.2">
      <c r="B43" s="21"/>
      <c r="C43" s="21" t="s">
        <v>27</v>
      </c>
      <c r="D43" s="21"/>
      <c r="E43" s="21"/>
      <c r="F43" s="21"/>
      <c r="G43" s="21"/>
    </row>
    <row r="44" spans="2:7" x14ac:dyDescent="0.2">
      <c r="B44" s="21"/>
      <c r="C44" s="21"/>
      <c r="D44" s="21"/>
      <c r="E44" s="21"/>
      <c r="F44" s="21"/>
      <c r="G44" s="21"/>
    </row>
    <row r="45" spans="2:7" x14ac:dyDescent="0.2">
      <c r="B45" s="191" t="s">
        <v>28</v>
      </c>
      <c r="C45" s="21" t="s">
        <v>231</v>
      </c>
      <c r="D45" s="21"/>
      <c r="E45" s="21"/>
      <c r="F45" s="21"/>
      <c r="G45" s="21"/>
    </row>
    <row r="46" spans="2:7" x14ac:dyDescent="0.2">
      <c r="B46" s="191" t="s">
        <v>29</v>
      </c>
      <c r="C46" s="21" t="s">
        <v>222</v>
      </c>
      <c r="D46" s="21"/>
      <c r="E46" s="21"/>
      <c r="F46" s="21"/>
      <c r="G46" s="21"/>
    </row>
    <row r="47" spans="2:7" x14ac:dyDescent="0.2">
      <c r="B47" s="21"/>
      <c r="C47" s="21" t="s">
        <v>223</v>
      </c>
      <c r="D47" s="21"/>
      <c r="E47" s="21"/>
      <c r="F47" s="21"/>
      <c r="G47" s="21"/>
    </row>
    <row r="48" spans="2:7" x14ac:dyDescent="0.2">
      <c r="B48" s="21"/>
      <c r="C48" s="21" t="s">
        <v>224</v>
      </c>
      <c r="D48" s="21"/>
      <c r="E48" s="21"/>
      <c r="F48" s="21"/>
      <c r="G48" s="21"/>
    </row>
    <row r="49" spans="2:7" x14ac:dyDescent="0.2">
      <c r="B49" s="21"/>
      <c r="C49" s="21"/>
      <c r="D49" s="21"/>
      <c r="E49" s="21"/>
      <c r="F49" s="21"/>
      <c r="G49" s="21"/>
    </row>
    <row r="50" spans="2:7" x14ac:dyDescent="0.2">
      <c r="B50" s="22" t="s">
        <v>30</v>
      </c>
      <c r="C50" s="21" t="s">
        <v>225</v>
      </c>
      <c r="D50" s="21"/>
      <c r="E50" s="21"/>
      <c r="F50" s="21"/>
      <c r="G50" s="21"/>
    </row>
    <row r="51" spans="2:7" x14ac:dyDescent="0.2">
      <c r="B51" s="21"/>
      <c r="C51" s="21" t="s">
        <v>31</v>
      </c>
      <c r="D51" s="21"/>
      <c r="E51" s="21"/>
      <c r="F51" s="21"/>
      <c r="G51" s="21"/>
    </row>
    <row r="52" spans="2:7" x14ac:dyDescent="0.2">
      <c r="B52" s="21"/>
      <c r="C52" s="21" t="s">
        <v>32</v>
      </c>
      <c r="D52" s="21"/>
      <c r="E52" s="21"/>
      <c r="F52" s="21"/>
      <c r="G52" s="21"/>
    </row>
    <row r="53" spans="2:7" x14ac:dyDescent="0.2">
      <c r="B53" s="21"/>
      <c r="C53" s="21"/>
      <c r="D53" s="21"/>
      <c r="E53" s="21"/>
      <c r="F53" s="21"/>
      <c r="G53" s="21"/>
    </row>
    <row r="54" spans="2:7" x14ac:dyDescent="0.2">
      <c r="B54" s="22" t="s">
        <v>33</v>
      </c>
      <c r="C54" s="21" t="s">
        <v>34</v>
      </c>
      <c r="D54" s="21"/>
      <c r="E54" s="21"/>
      <c r="F54" s="21"/>
      <c r="G54" s="21"/>
    </row>
    <row r="55" spans="2:7" x14ac:dyDescent="0.2">
      <c r="B55" s="21"/>
      <c r="C55" s="21" t="s">
        <v>35</v>
      </c>
      <c r="D55" s="21"/>
      <c r="E55" s="21"/>
      <c r="F55" s="21"/>
      <c r="G55" s="21"/>
    </row>
    <row r="56" spans="2:7" x14ac:dyDescent="0.2">
      <c r="B56" s="21"/>
      <c r="C56" s="21" t="s">
        <v>36</v>
      </c>
      <c r="D56" s="21"/>
      <c r="E56" s="21"/>
      <c r="F56" s="21"/>
      <c r="G56" s="21"/>
    </row>
    <row r="57" spans="2:7" x14ac:dyDescent="0.2">
      <c r="B57" s="21"/>
      <c r="C57" s="21"/>
      <c r="D57" s="21"/>
      <c r="E57" s="21"/>
      <c r="F57" s="21"/>
      <c r="G57" s="21"/>
    </row>
    <row r="58" spans="2:7" x14ac:dyDescent="0.2">
      <c r="B58" s="20" t="s">
        <v>37</v>
      </c>
      <c r="C58" s="21" t="s">
        <v>226</v>
      </c>
      <c r="D58" s="21"/>
      <c r="E58" s="21"/>
      <c r="F58" s="21"/>
      <c r="G58" s="21"/>
    </row>
    <row r="59" spans="2:7" x14ac:dyDescent="0.2">
      <c r="C59" s="21"/>
      <c r="D59" s="21"/>
      <c r="E59" s="21"/>
      <c r="F59" s="21"/>
      <c r="G59" s="21"/>
    </row>
    <row r="60" spans="2:7" x14ac:dyDescent="0.2">
      <c r="B60" s="21"/>
      <c r="C60" s="189" t="s">
        <v>227</v>
      </c>
      <c r="D60" s="21"/>
      <c r="E60" s="21"/>
      <c r="F60" s="21"/>
      <c r="G60" s="21"/>
    </row>
    <row r="61" spans="2:7" x14ac:dyDescent="0.2">
      <c r="B61" s="21"/>
      <c r="C61" s="190" t="s">
        <v>228</v>
      </c>
      <c r="D61" s="21"/>
      <c r="E61" s="21"/>
      <c r="F61" s="21"/>
      <c r="G61" s="21"/>
    </row>
    <row r="62" spans="2:7" x14ac:dyDescent="0.2">
      <c r="B62" s="21"/>
      <c r="C62" s="190" t="s">
        <v>229</v>
      </c>
      <c r="D62" s="21"/>
      <c r="E62" s="21"/>
      <c r="F62" s="21"/>
      <c r="G62" s="21"/>
    </row>
    <row r="63" spans="2:7" x14ac:dyDescent="0.2">
      <c r="B63" s="25"/>
      <c r="C63" s="190" t="s">
        <v>230</v>
      </c>
    </row>
  </sheetData>
  <sheetProtection algorithmName="SHA-512" hashValue="PyotRWtGhCVKX/J6uwp+5kl/9YSZdNSYTmFPB+pHXVw/LYCnVEwitaQ56RzCE52m9RveQzj5JP9TstmOPNWWtg==" saltValue="PRg9/9IvECJ27hwEmhRaYA==" spinCount="100000" sheet="1" objects="1" scenarios="1" selectLockedCells="1"/>
  <pageMargins left="0.39370078740157483" right="0.19685039370078741" top="0.39370078740157483" bottom="0.39370078740157483" header="0.51181102362204722" footer="0.51181102362204722"/>
  <pageSetup paperSize="9" scale="93" fitToHeight="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I51"/>
  <sheetViews>
    <sheetView zoomScaleNormal="100" workbookViewId="0">
      <selection activeCell="C16" sqref="C16"/>
    </sheetView>
  </sheetViews>
  <sheetFormatPr baseColWidth="10" defaultColWidth="11.42578125" defaultRowHeight="12" x14ac:dyDescent="0.2"/>
  <cols>
    <col min="1" max="1" width="5.7109375" style="2" customWidth="1"/>
    <col min="2" max="2" width="20.7109375" style="2" customWidth="1"/>
    <col min="3" max="5" width="10.7109375" style="2" customWidth="1"/>
    <col min="6" max="6" width="20.7109375" style="2" customWidth="1"/>
    <col min="7" max="7" width="10.7109375" style="2" customWidth="1"/>
    <col min="8" max="16384" width="11.42578125" style="2"/>
  </cols>
  <sheetData>
    <row r="3" spans="2:9" x14ac:dyDescent="0.2">
      <c r="B3" s="3" t="str">
        <f>'Bitte lesen'!B3</f>
        <v>altbau plus e.V.</v>
      </c>
    </row>
    <row r="4" spans="2:9" x14ac:dyDescent="0.2">
      <c r="B4" s="26" t="str">
        <f>'Bitte lesen'!B4</f>
        <v>AachenMünchener Platz 5, 52064 Aachen</v>
      </c>
      <c r="C4" s="5"/>
    </row>
    <row r="5" spans="2:9" x14ac:dyDescent="0.2">
      <c r="B5" s="26" t="str">
        <f>'Bitte lesen'!B5</f>
        <v>www.altbauplus.info</v>
      </c>
    </row>
    <row r="6" spans="2:9" x14ac:dyDescent="0.2">
      <c r="B6" s="26" t="str">
        <f>'Bitte lesen'!B6</f>
        <v>clever-saniert@altbauplus.info</v>
      </c>
    </row>
    <row r="7" spans="2:9" ht="12.75" x14ac:dyDescent="0.2">
      <c r="B7" s="6"/>
      <c r="C7" s="7"/>
      <c r="D7" s="6"/>
      <c r="E7" s="6"/>
      <c r="F7" s="6"/>
      <c r="G7" s="6"/>
      <c r="H7" s="6"/>
      <c r="I7" s="6"/>
    </row>
    <row r="10" spans="2:9" ht="15.75" x14ac:dyDescent="0.25">
      <c r="B10" s="9" t="s">
        <v>38</v>
      </c>
    </row>
    <row r="12" spans="2:9" x14ac:dyDescent="0.2">
      <c r="B12" s="20" t="s">
        <v>9</v>
      </c>
      <c r="C12" s="27" t="s">
        <v>39</v>
      </c>
      <c r="D12" s="28"/>
      <c r="E12" s="28"/>
      <c r="F12" s="29"/>
    </row>
    <row r="14" spans="2:9" ht="15.75" x14ac:dyDescent="0.25">
      <c r="B14" s="15" t="s">
        <v>40</v>
      </c>
    </row>
    <row r="16" spans="2:9" x14ac:dyDescent="0.2">
      <c r="B16" s="10" t="s">
        <v>4</v>
      </c>
      <c r="C16" s="30">
        <v>46143</v>
      </c>
    </row>
    <row r="17" spans="2:6" x14ac:dyDescent="0.2">
      <c r="B17" s="12"/>
    </row>
    <row r="18" spans="2:6" x14ac:dyDescent="0.2">
      <c r="B18" s="12" t="s">
        <v>41</v>
      </c>
      <c r="C18" s="14" t="s">
        <v>42</v>
      </c>
    </row>
    <row r="19" spans="2:6" x14ac:dyDescent="0.2">
      <c r="B19" s="13" t="s">
        <v>6</v>
      </c>
      <c r="C19" s="195" t="s">
        <v>234</v>
      </c>
      <c r="D19" s="195"/>
      <c r="E19" s="195"/>
      <c r="F19" s="195"/>
    </row>
    <row r="20" spans="2:6" x14ac:dyDescent="0.2">
      <c r="B20" s="13" t="s">
        <v>43</v>
      </c>
      <c r="C20" s="1">
        <v>1960</v>
      </c>
      <c r="D20" s="195" t="s">
        <v>44</v>
      </c>
      <c r="E20" s="195"/>
      <c r="F20" s="195"/>
    </row>
    <row r="21" spans="2:6" x14ac:dyDescent="0.2">
      <c r="B21" s="13" t="s">
        <v>45</v>
      </c>
      <c r="C21" s="1">
        <v>1980</v>
      </c>
      <c r="D21" s="195" t="s">
        <v>46</v>
      </c>
      <c r="E21" s="195"/>
      <c r="F21" s="195"/>
    </row>
    <row r="22" spans="2:6" x14ac:dyDescent="0.2">
      <c r="B22" s="13"/>
      <c r="C22" s="1">
        <v>2000</v>
      </c>
      <c r="D22" s="195" t="s">
        <v>47</v>
      </c>
      <c r="E22" s="195"/>
      <c r="F22" s="195"/>
    </row>
    <row r="23" spans="2:6" x14ac:dyDescent="0.2">
      <c r="B23" s="13"/>
      <c r="C23" s="1"/>
      <c r="D23" s="195"/>
      <c r="E23" s="195"/>
      <c r="F23" s="195"/>
    </row>
    <row r="24" spans="2:6" x14ac:dyDescent="0.2">
      <c r="B24" s="13"/>
      <c r="C24" s="1"/>
      <c r="D24" s="195"/>
      <c r="E24" s="195"/>
      <c r="F24" s="195"/>
    </row>
    <row r="25" spans="2:6" x14ac:dyDescent="0.2">
      <c r="B25" s="12" t="s">
        <v>48</v>
      </c>
      <c r="C25" s="195" t="s">
        <v>232</v>
      </c>
      <c r="D25" s="195"/>
      <c r="E25" s="195"/>
      <c r="F25" s="195"/>
    </row>
    <row r="26" spans="2:6" x14ac:dyDescent="0.2">
      <c r="B26" s="12" t="s">
        <v>49</v>
      </c>
      <c r="C26" s="31" t="s">
        <v>233</v>
      </c>
      <c r="E26" s="26"/>
    </row>
    <row r="27" spans="2:6" x14ac:dyDescent="0.2">
      <c r="B27" s="12"/>
      <c r="C27" s="26"/>
      <c r="E27" s="26"/>
    </row>
    <row r="28" spans="2:6" x14ac:dyDescent="0.2">
      <c r="B28" s="12" t="s">
        <v>50</v>
      </c>
      <c r="C28" s="195" t="s">
        <v>51</v>
      </c>
      <c r="D28" s="195"/>
      <c r="E28" s="195"/>
      <c r="F28" s="195"/>
    </row>
    <row r="29" spans="2:6" x14ac:dyDescent="0.2">
      <c r="B29" s="12" t="s">
        <v>52</v>
      </c>
      <c r="C29" s="195" t="s">
        <v>53</v>
      </c>
      <c r="D29" s="195"/>
      <c r="E29" s="195"/>
      <c r="F29" s="195"/>
    </row>
    <row r="30" spans="2:6" x14ac:dyDescent="0.2">
      <c r="B30" s="12" t="s">
        <v>54</v>
      </c>
      <c r="C30" s="195" t="s">
        <v>55</v>
      </c>
      <c r="D30" s="195"/>
      <c r="E30" s="195"/>
      <c r="F30" s="195"/>
    </row>
    <row r="31" spans="2:6" x14ac:dyDescent="0.2">
      <c r="B31" s="12"/>
      <c r="C31" s="18"/>
      <c r="E31" s="24"/>
    </row>
    <row r="32" spans="2:6" x14ac:dyDescent="0.2">
      <c r="B32" s="12" t="s">
        <v>56</v>
      </c>
      <c r="C32" s="1">
        <v>1</v>
      </c>
      <c r="E32" s="24"/>
    </row>
    <row r="33" spans="2:7" x14ac:dyDescent="0.2">
      <c r="B33" s="12" t="s">
        <v>57</v>
      </c>
      <c r="C33" s="1">
        <v>1</v>
      </c>
      <c r="E33" s="24"/>
    </row>
    <row r="34" spans="2:7" x14ac:dyDescent="0.2">
      <c r="B34" s="12" t="s">
        <v>58</v>
      </c>
      <c r="C34" s="1">
        <v>1</v>
      </c>
      <c r="D34" s="32"/>
      <c r="E34" s="24"/>
    </row>
    <row r="35" spans="2:7" x14ac:dyDescent="0.2">
      <c r="B35" s="12"/>
      <c r="D35" s="32"/>
      <c r="E35" s="24"/>
      <c r="G35" s="32"/>
    </row>
    <row r="36" spans="2:7" x14ac:dyDescent="0.2">
      <c r="B36" s="12" t="s">
        <v>59</v>
      </c>
      <c r="C36" s="1">
        <v>1</v>
      </c>
      <c r="D36" s="32"/>
      <c r="E36" s="24"/>
      <c r="G36" s="32"/>
    </row>
    <row r="37" spans="2:7" x14ac:dyDescent="0.2">
      <c r="B37" s="12" t="s">
        <v>60</v>
      </c>
      <c r="C37" s="1">
        <v>0</v>
      </c>
      <c r="D37" s="32"/>
      <c r="E37" s="33"/>
      <c r="G37" s="32"/>
    </row>
    <row r="38" spans="2:7" x14ac:dyDescent="0.2">
      <c r="B38" s="12"/>
      <c r="F38" s="34"/>
    </row>
    <row r="39" spans="2:7" x14ac:dyDescent="0.2">
      <c r="B39" s="13" t="s">
        <v>61</v>
      </c>
      <c r="C39" s="24"/>
      <c r="D39" s="24"/>
      <c r="E39" s="24"/>
    </row>
    <row r="40" spans="2:7" x14ac:dyDescent="0.2">
      <c r="B40" s="12" t="s">
        <v>62</v>
      </c>
      <c r="C40" s="196" t="s">
        <v>63</v>
      </c>
      <c r="D40" s="196"/>
      <c r="E40" s="196"/>
      <c r="F40" s="196"/>
    </row>
    <row r="41" spans="2:7" x14ac:dyDescent="0.2">
      <c r="B41" s="12" t="s">
        <v>64</v>
      </c>
      <c r="C41" s="196" t="s">
        <v>65</v>
      </c>
      <c r="D41" s="196"/>
      <c r="E41" s="196"/>
      <c r="F41" s="196"/>
    </row>
    <row r="42" spans="2:7" x14ac:dyDescent="0.2">
      <c r="B42" s="12" t="s">
        <v>66</v>
      </c>
      <c r="C42" s="196" t="s">
        <v>67</v>
      </c>
      <c r="D42" s="196"/>
      <c r="E42" s="196"/>
      <c r="F42" s="196"/>
    </row>
    <row r="43" spans="2:7" x14ac:dyDescent="0.2">
      <c r="B43" s="12" t="s">
        <v>68</v>
      </c>
      <c r="C43" s="196" t="s">
        <v>69</v>
      </c>
      <c r="D43" s="196"/>
      <c r="E43" s="196"/>
      <c r="F43" s="196"/>
    </row>
    <row r="44" spans="2:7" x14ac:dyDescent="0.2">
      <c r="B44" s="12" t="s">
        <v>52</v>
      </c>
      <c r="C44" s="196" t="s">
        <v>53</v>
      </c>
      <c r="D44" s="196"/>
      <c r="E44" s="196"/>
      <c r="F44" s="196"/>
    </row>
    <row r="45" spans="2:7" x14ac:dyDescent="0.2">
      <c r="B45" s="12" t="s">
        <v>54</v>
      </c>
      <c r="C45" s="196" t="s">
        <v>55</v>
      </c>
      <c r="D45" s="196"/>
      <c r="E45" s="196"/>
      <c r="F45" s="196"/>
    </row>
    <row r="46" spans="2:7" x14ac:dyDescent="0.2">
      <c r="B46" s="12" t="s">
        <v>70</v>
      </c>
      <c r="C46" s="196" t="s">
        <v>71</v>
      </c>
      <c r="D46" s="196"/>
      <c r="E46" s="196"/>
      <c r="F46" s="196"/>
    </row>
    <row r="47" spans="2:7" ht="12.75" x14ac:dyDescent="0.2">
      <c r="B47" s="12" t="s">
        <v>72</v>
      </c>
      <c r="C47" s="197" t="s">
        <v>73</v>
      </c>
      <c r="D47" s="197"/>
      <c r="E47" s="197"/>
      <c r="F47" s="197"/>
    </row>
    <row r="48" spans="2:7" x14ac:dyDescent="0.2">
      <c r="B48" s="12" t="s">
        <v>74</v>
      </c>
      <c r="C48" s="196" t="s">
        <v>75</v>
      </c>
      <c r="D48" s="196"/>
      <c r="E48" s="196"/>
      <c r="F48" s="196"/>
    </row>
    <row r="49" spans="2:3" x14ac:dyDescent="0.2">
      <c r="B49" s="12"/>
    </row>
    <row r="50" spans="2:3" x14ac:dyDescent="0.2">
      <c r="B50" s="12"/>
    </row>
    <row r="51" spans="2:3" x14ac:dyDescent="0.2">
      <c r="B51" s="14"/>
      <c r="C51" s="14"/>
    </row>
  </sheetData>
  <sheetProtection algorithmName="SHA-512" hashValue="VpdgvaJTfw+fgkbZY3tq5npfHgBthxf3bJTCFIzGyArPd78sx/J/CE54khe+7eGyHP3eVwvB7XM1sNOzg8+Jcw==" saltValue="M6S/8BkjBoA0YPtSppSngw==" spinCount="100000" sheet="1" selectLockedCells="1"/>
  <mergeCells count="19">
    <mergeCell ref="C45:F45"/>
    <mergeCell ref="C46:F46"/>
    <mergeCell ref="C47:F47"/>
    <mergeCell ref="C48:F48"/>
    <mergeCell ref="C40:F40"/>
    <mergeCell ref="C41:F41"/>
    <mergeCell ref="C42:F42"/>
    <mergeCell ref="C43:F43"/>
    <mergeCell ref="C44:F44"/>
    <mergeCell ref="D24:F24"/>
    <mergeCell ref="C25:F25"/>
    <mergeCell ref="C28:F28"/>
    <mergeCell ref="C29:F29"/>
    <mergeCell ref="C30:F30"/>
    <mergeCell ref="C19:F19"/>
    <mergeCell ref="D20:F20"/>
    <mergeCell ref="D21:F21"/>
    <mergeCell ref="D22:F22"/>
    <mergeCell ref="D23:F23"/>
  </mergeCells>
  <hyperlinks>
    <hyperlink ref="C47" r:id="rId1" xr:uid="{00000000-0004-0000-0100-000000000000}"/>
  </hyperlinks>
  <pageMargins left="0.39370078740157483" right="0.19685039370078741" top="0.39370078740157483" bottom="0.39370078740157483" header="0.51181102362204722" footer="0.51181102362204722"/>
  <pageSetup paperSize="9" scale="86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K64"/>
  <sheetViews>
    <sheetView zoomScaleNormal="100" workbookViewId="0">
      <selection activeCell="F26" sqref="F26"/>
    </sheetView>
  </sheetViews>
  <sheetFormatPr baseColWidth="10" defaultColWidth="11.42578125" defaultRowHeight="12" x14ac:dyDescent="0.2"/>
  <cols>
    <col min="1" max="1" width="5.7109375" style="2" customWidth="1"/>
    <col min="2" max="3" width="10.7109375" style="2" customWidth="1"/>
    <col min="4" max="4" width="8.5703125" style="2" customWidth="1"/>
    <col min="5" max="9" width="10.7109375" style="2" customWidth="1"/>
    <col min="10" max="16384" width="11.42578125" style="2"/>
  </cols>
  <sheetData>
    <row r="3" spans="2:11" x14ac:dyDescent="0.2">
      <c r="B3" s="3" t="str">
        <f>'Bitte lesen'!B3</f>
        <v>altbau plus e.V.</v>
      </c>
      <c r="C3" s="3"/>
    </row>
    <row r="4" spans="2:11" x14ac:dyDescent="0.2">
      <c r="B4" s="26" t="str">
        <f>'Bitte lesen'!B4</f>
        <v>AachenMünchener Platz 5, 52064 Aachen</v>
      </c>
      <c r="C4" s="3"/>
      <c r="D4" s="5"/>
    </row>
    <row r="5" spans="2:11" x14ac:dyDescent="0.2">
      <c r="B5" s="26" t="str">
        <f>'Bitte lesen'!B5</f>
        <v>www.altbauplus.info</v>
      </c>
      <c r="C5" s="26"/>
    </row>
    <row r="6" spans="2:11" x14ac:dyDescent="0.2">
      <c r="B6" s="26" t="str">
        <f>'Bitte lesen'!B6</f>
        <v>clever-saniert@altbauplus.info</v>
      </c>
    </row>
    <row r="7" spans="2:11" ht="12.75" x14ac:dyDescent="0.2">
      <c r="B7" s="6"/>
      <c r="C7" s="6"/>
      <c r="D7" s="6"/>
      <c r="E7" s="7"/>
      <c r="F7" s="6"/>
      <c r="G7" s="6"/>
      <c r="H7" s="6"/>
      <c r="I7" s="6"/>
      <c r="J7" s="6"/>
      <c r="K7" s="6"/>
    </row>
    <row r="10" spans="2:11" ht="15.75" x14ac:dyDescent="0.25">
      <c r="B10" s="9" t="str">
        <f>Deckblatt!B10</f>
        <v>Wettbewerb "Clever saniert - Emissionen reduziert"</v>
      </c>
      <c r="C10" s="34"/>
    </row>
    <row r="12" spans="2:11" x14ac:dyDescent="0.2">
      <c r="B12" s="10" t="s">
        <v>4</v>
      </c>
      <c r="C12" s="35">
        <f>Deckblatt!C16</f>
        <v>46143</v>
      </c>
    </row>
    <row r="13" spans="2:11" x14ac:dyDescent="0.2">
      <c r="B13" s="12"/>
    </row>
    <row r="14" spans="2:11" x14ac:dyDescent="0.2">
      <c r="B14" s="12" t="s">
        <v>5</v>
      </c>
      <c r="C14" s="12" t="str">
        <f>Deckblatt!C18</f>
        <v>Wird von der Bearbeitung vergeben</v>
      </c>
      <c r="I14" s="36"/>
    </row>
    <row r="15" spans="2:11" x14ac:dyDescent="0.2">
      <c r="B15" s="13" t="s">
        <v>76</v>
      </c>
      <c r="C15" s="12" t="str">
        <f>Deckblatt!C19</f>
        <v>Einfamilienhaus Musterfamilie</v>
      </c>
      <c r="I15" s="36"/>
    </row>
    <row r="16" spans="2:11" x14ac:dyDescent="0.2">
      <c r="B16" s="12" t="s">
        <v>77</v>
      </c>
      <c r="C16" s="12" t="str">
        <f>Deckblatt!C25</f>
        <v>Sanierungsmaßnahme</v>
      </c>
      <c r="I16" s="36"/>
    </row>
    <row r="17" spans="2:9" x14ac:dyDescent="0.2">
      <c r="B17" s="12"/>
      <c r="E17" s="26"/>
      <c r="G17" s="26"/>
      <c r="I17" s="36"/>
    </row>
    <row r="18" spans="2:9" x14ac:dyDescent="0.2">
      <c r="B18" s="20" t="s">
        <v>9</v>
      </c>
      <c r="C18" s="27" t="s">
        <v>78</v>
      </c>
      <c r="D18" s="28"/>
      <c r="E18" s="29"/>
    </row>
    <row r="19" spans="2:9" x14ac:dyDescent="0.2">
      <c r="B19" s="12"/>
    </row>
    <row r="20" spans="2:9" ht="15.75" x14ac:dyDescent="0.25">
      <c r="B20" s="37" t="s">
        <v>79</v>
      </c>
      <c r="C20" s="38"/>
      <c r="D20" s="18"/>
      <c r="E20" s="39"/>
      <c r="F20" s="40"/>
      <c r="G20" s="41"/>
      <c r="H20" s="41"/>
      <c r="I20" s="40"/>
    </row>
    <row r="21" spans="2:9" x14ac:dyDescent="0.2">
      <c r="B21" s="42"/>
      <c r="C21" s="38"/>
      <c r="D21" s="18"/>
      <c r="E21" s="39"/>
      <c r="F21" s="40"/>
      <c r="G21" s="41"/>
      <c r="H21" s="41"/>
      <c r="I21" s="40"/>
    </row>
    <row r="22" spans="2:9" x14ac:dyDescent="0.2">
      <c r="B22" s="42" t="s">
        <v>80</v>
      </c>
      <c r="C22" s="38"/>
      <c r="D22" s="43" t="s">
        <v>81</v>
      </c>
      <c r="E22" s="40"/>
      <c r="F22" s="40"/>
      <c r="G22" s="44" t="s">
        <v>82</v>
      </c>
      <c r="H22" s="40"/>
      <c r="I22" s="45"/>
    </row>
    <row r="23" spans="2:9" x14ac:dyDescent="0.2">
      <c r="B23" s="13"/>
      <c r="C23" s="34"/>
      <c r="D23" s="43"/>
      <c r="E23" s="46"/>
      <c r="F23" s="46" t="s">
        <v>83</v>
      </c>
      <c r="G23" s="47"/>
      <c r="H23" s="48"/>
      <c r="I23" s="49" t="s">
        <v>84</v>
      </c>
    </row>
    <row r="24" spans="2:9" x14ac:dyDescent="0.2">
      <c r="B24" s="50" t="s">
        <v>85</v>
      </c>
      <c r="C24" s="6"/>
      <c r="D24" s="51" t="s">
        <v>86</v>
      </c>
      <c r="E24" s="52" t="s">
        <v>84</v>
      </c>
      <c r="F24" s="52" t="s">
        <v>84</v>
      </c>
      <c r="G24" s="51" t="s">
        <v>87</v>
      </c>
      <c r="H24" s="52" t="s">
        <v>88</v>
      </c>
      <c r="I24" s="53" t="s">
        <v>89</v>
      </c>
    </row>
    <row r="25" spans="2:9" x14ac:dyDescent="0.2">
      <c r="B25" s="12"/>
      <c r="C25" s="54"/>
      <c r="D25" s="54"/>
      <c r="G25" s="55"/>
      <c r="I25" s="56"/>
    </row>
    <row r="26" spans="2:9" x14ac:dyDescent="0.2">
      <c r="B26" s="13" t="s">
        <v>90</v>
      </c>
      <c r="C26" s="2" t="s">
        <v>91</v>
      </c>
      <c r="F26" s="57">
        <v>0</v>
      </c>
      <c r="G26" s="55"/>
      <c r="I26" s="56"/>
    </row>
    <row r="27" spans="2:9" x14ac:dyDescent="0.2">
      <c r="B27" s="12"/>
      <c r="G27" s="55"/>
      <c r="I27" s="56"/>
    </row>
    <row r="28" spans="2:9" x14ac:dyDescent="0.2">
      <c r="B28" s="40" t="s">
        <v>92</v>
      </c>
      <c r="C28" s="39"/>
      <c r="D28" s="58">
        <v>0</v>
      </c>
      <c r="E28" s="58">
        <v>0</v>
      </c>
      <c r="F28" s="59">
        <f>IF(D28=0,0,E28/D28)</f>
        <v>0</v>
      </c>
      <c r="G28" s="60">
        <v>0</v>
      </c>
      <c r="H28" s="60">
        <v>0</v>
      </c>
      <c r="I28" s="61">
        <f>IF(G28=0,0,F28*(G28-H28)/G28)</f>
        <v>0</v>
      </c>
    </row>
    <row r="29" spans="2:9" x14ac:dyDescent="0.2">
      <c r="B29" s="40" t="s">
        <v>93</v>
      </c>
      <c r="C29" s="39"/>
      <c r="D29" s="58">
        <v>0</v>
      </c>
      <c r="E29" s="58">
        <v>0</v>
      </c>
      <c r="F29" s="59">
        <f>IF(D29=0,0,E29/D29)</f>
        <v>0</v>
      </c>
      <c r="G29" s="60">
        <v>0</v>
      </c>
      <c r="H29" s="60">
        <v>0</v>
      </c>
      <c r="I29" s="61">
        <f>IF(G29=0,0,F29*(G29-H29)/G29)</f>
        <v>0</v>
      </c>
    </row>
    <row r="30" spans="2:9" x14ac:dyDescent="0.2">
      <c r="B30" s="40" t="s">
        <v>94</v>
      </c>
      <c r="C30" s="39"/>
      <c r="D30" s="58">
        <v>0</v>
      </c>
      <c r="E30" s="58">
        <v>0</v>
      </c>
      <c r="F30" s="59">
        <f>IF(D30=0,0,E30/D30)</f>
        <v>0</v>
      </c>
      <c r="G30" s="60">
        <v>0</v>
      </c>
      <c r="H30" s="60">
        <v>0</v>
      </c>
      <c r="I30" s="61">
        <f>IF(G30=0,0,F30*(G30-H30)/G30)</f>
        <v>0</v>
      </c>
    </row>
    <row r="31" spans="2:9" x14ac:dyDescent="0.2">
      <c r="B31" s="62" t="s">
        <v>95</v>
      </c>
      <c r="C31" s="63"/>
      <c r="D31" s="64"/>
      <c r="E31" s="65"/>
      <c r="F31" s="66"/>
      <c r="G31" s="67"/>
      <c r="H31" s="68"/>
      <c r="I31" s="69"/>
    </row>
    <row r="32" spans="2:9" x14ac:dyDescent="0.2">
      <c r="B32" s="40"/>
      <c r="C32" s="39"/>
      <c r="D32" s="64"/>
      <c r="E32" s="65"/>
      <c r="F32" s="59"/>
      <c r="G32" s="67"/>
      <c r="H32" s="68"/>
      <c r="I32" s="61"/>
    </row>
    <row r="33" spans="2:9" x14ac:dyDescent="0.2">
      <c r="B33" s="42" t="s">
        <v>96</v>
      </c>
      <c r="C33" s="39"/>
      <c r="D33" s="58">
        <v>0</v>
      </c>
      <c r="E33" s="58">
        <v>0</v>
      </c>
      <c r="F33" s="59">
        <f>IF(D33=0,0,E33/D33)</f>
        <v>0</v>
      </c>
      <c r="G33" s="60">
        <v>0</v>
      </c>
      <c r="H33" s="60">
        <v>0</v>
      </c>
      <c r="I33" s="61">
        <f>IF(G33=0,0,F33*(G33-H33)/G33)</f>
        <v>0</v>
      </c>
    </row>
    <row r="34" spans="2:9" x14ac:dyDescent="0.2">
      <c r="B34" s="62" t="s">
        <v>97</v>
      </c>
      <c r="C34" s="63"/>
      <c r="D34" s="64"/>
      <c r="E34" s="65"/>
      <c r="F34" s="66"/>
      <c r="G34" s="67"/>
      <c r="H34" s="68"/>
      <c r="I34" s="69"/>
    </row>
    <row r="35" spans="2:9" x14ac:dyDescent="0.2">
      <c r="B35" s="40"/>
      <c r="C35" s="39"/>
      <c r="D35" s="70"/>
      <c r="E35" s="71"/>
      <c r="F35" s="72"/>
      <c r="G35" s="73"/>
      <c r="H35" s="74"/>
      <c r="I35" s="61"/>
    </row>
    <row r="36" spans="2:9" x14ac:dyDescent="0.2">
      <c r="B36" s="42" t="s">
        <v>98</v>
      </c>
      <c r="C36" s="39"/>
      <c r="D36" s="75"/>
      <c r="E36" s="76"/>
      <c r="F36" s="59"/>
      <c r="G36" s="77"/>
      <c r="H36" s="78"/>
      <c r="I36" s="61"/>
    </row>
    <row r="37" spans="2:9" x14ac:dyDescent="0.2">
      <c r="B37" s="40" t="s">
        <v>99</v>
      </c>
      <c r="C37" s="39"/>
      <c r="D37" s="58">
        <v>0</v>
      </c>
      <c r="E37" s="58">
        <v>0</v>
      </c>
      <c r="F37" s="59">
        <f>IF(D37=0,0,E37/D37)</f>
        <v>0</v>
      </c>
      <c r="G37" s="60">
        <v>0</v>
      </c>
      <c r="H37" s="60">
        <v>0</v>
      </c>
      <c r="I37" s="61">
        <f>IF(G37=0,0,F37*(G37-H37)/G37)</f>
        <v>0</v>
      </c>
    </row>
    <row r="38" spans="2:9" x14ac:dyDescent="0.2">
      <c r="B38" s="40" t="s">
        <v>100</v>
      </c>
      <c r="C38" s="39"/>
      <c r="D38" s="58">
        <v>0</v>
      </c>
      <c r="E38" s="58">
        <v>0</v>
      </c>
      <c r="F38" s="59">
        <f>IF(D38=0,0,E38/D38)</f>
        <v>0</v>
      </c>
      <c r="G38" s="60">
        <v>0</v>
      </c>
      <c r="H38" s="60">
        <v>0</v>
      </c>
      <c r="I38" s="61">
        <f>IF(G38=0,0,F38*(G38-H38)/G38)</f>
        <v>0</v>
      </c>
    </row>
    <row r="39" spans="2:9" x14ac:dyDescent="0.2">
      <c r="B39" s="62" t="s">
        <v>101</v>
      </c>
      <c r="C39" s="63"/>
      <c r="D39" s="58">
        <v>0</v>
      </c>
      <c r="E39" s="58">
        <v>0</v>
      </c>
      <c r="F39" s="66">
        <f>IF(D39=0,0,E39/D39)</f>
        <v>0</v>
      </c>
      <c r="G39" s="60">
        <v>0</v>
      </c>
      <c r="H39" s="60">
        <v>0</v>
      </c>
      <c r="I39" s="79">
        <f>IF(G39=0,0,F39*(G39-H39)/G39)</f>
        <v>0</v>
      </c>
    </row>
    <row r="40" spans="2:9" x14ac:dyDescent="0.2">
      <c r="B40" s="40"/>
      <c r="C40" s="39"/>
      <c r="D40" s="64"/>
      <c r="E40" s="65"/>
      <c r="F40" s="72"/>
      <c r="G40" s="67"/>
      <c r="H40" s="68"/>
      <c r="I40" s="61"/>
    </row>
    <row r="41" spans="2:9" x14ac:dyDescent="0.2">
      <c r="B41" s="80" t="s">
        <v>102</v>
      </c>
      <c r="C41" s="63"/>
      <c r="D41" s="58">
        <v>0</v>
      </c>
      <c r="E41" s="58">
        <v>0</v>
      </c>
      <c r="F41" s="66">
        <f>IF(D41=0,0,E41/D41)</f>
        <v>0</v>
      </c>
      <c r="G41" s="60">
        <v>0</v>
      </c>
      <c r="H41" s="60">
        <v>0</v>
      </c>
      <c r="I41" s="79">
        <f>IF(G41=0,0,F41*(G41-H41)/G41)</f>
        <v>0</v>
      </c>
    </row>
    <row r="42" spans="2:9" x14ac:dyDescent="0.2">
      <c r="B42" s="40"/>
      <c r="C42" s="39"/>
      <c r="D42" s="70"/>
      <c r="E42" s="71"/>
      <c r="F42" s="72"/>
      <c r="G42" s="73"/>
      <c r="H42" s="74"/>
      <c r="I42" s="61"/>
    </row>
    <row r="43" spans="2:9" x14ac:dyDescent="0.2">
      <c r="B43" s="42" t="s">
        <v>46</v>
      </c>
      <c r="C43" s="39"/>
      <c r="D43" s="75"/>
      <c r="E43" s="76"/>
      <c r="F43" s="59"/>
      <c r="G43" s="77"/>
      <c r="H43" s="78"/>
      <c r="I43" s="61"/>
    </row>
    <row r="44" spans="2:9" x14ac:dyDescent="0.2">
      <c r="B44" s="40" t="s">
        <v>103</v>
      </c>
      <c r="C44" s="39"/>
      <c r="D44" s="58">
        <v>0</v>
      </c>
      <c r="E44" s="58">
        <v>0</v>
      </c>
      <c r="F44" s="59">
        <f>IF(D44=0,0,E44/D44)</f>
        <v>0</v>
      </c>
      <c r="G44" s="60">
        <v>0</v>
      </c>
      <c r="H44" s="60">
        <v>0</v>
      </c>
      <c r="I44" s="61">
        <f>IF(G44=0,0,F44*(G44-H44)/G44)</f>
        <v>0</v>
      </c>
    </row>
    <row r="45" spans="2:9" x14ac:dyDescent="0.2">
      <c r="B45" s="40" t="s">
        <v>104</v>
      </c>
      <c r="C45" s="39"/>
      <c r="D45" s="58">
        <v>0</v>
      </c>
      <c r="E45" s="58">
        <v>1</v>
      </c>
      <c r="F45" s="59">
        <f>IF(D45=0,0,E45/D45)</f>
        <v>0</v>
      </c>
      <c r="G45" s="60">
        <v>0</v>
      </c>
      <c r="H45" s="60">
        <v>0</v>
      </c>
      <c r="I45" s="61">
        <f>IF(G45=0,0,F45*(G45-H45)/G45)</f>
        <v>0</v>
      </c>
    </row>
    <row r="46" spans="2:9" x14ac:dyDescent="0.2">
      <c r="B46" s="50"/>
      <c r="C46" s="6"/>
      <c r="D46" s="81"/>
      <c r="E46" s="63"/>
      <c r="F46" s="63"/>
      <c r="G46" s="77"/>
      <c r="H46" s="78"/>
      <c r="I46" s="82"/>
    </row>
    <row r="47" spans="2:9" x14ac:dyDescent="0.2">
      <c r="B47" s="13" t="s">
        <v>105</v>
      </c>
      <c r="E47" s="39"/>
      <c r="F47" s="59">
        <f>IF(F26=1,SUM(F28:F46)/10,SUM(F33:F46)/7)</f>
        <v>0</v>
      </c>
      <c r="G47" s="41"/>
      <c r="H47" s="41"/>
      <c r="I47" s="61">
        <f>IF(I26=1,SUM(I28:I46)/10,SUM(I33:I46)/7)</f>
        <v>0</v>
      </c>
    </row>
    <row r="48" spans="2:9" x14ac:dyDescent="0.2">
      <c r="B48" s="12"/>
      <c r="E48" s="39"/>
      <c r="F48" s="83"/>
      <c r="G48" s="41"/>
      <c r="H48" s="41"/>
      <c r="I48" s="84"/>
    </row>
    <row r="49" spans="2:9" x14ac:dyDescent="0.2">
      <c r="E49" s="39"/>
      <c r="F49" s="39"/>
      <c r="G49" s="39"/>
      <c r="H49" s="41"/>
      <c r="I49" s="41"/>
    </row>
    <row r="50" spans="2:9" x14ac:dyDescent="0.2">
      <c r="B50" s="20" t="s">
        <v>106</v>
      </c>
      <c r="C50" s="21"/>
      <c r="F50" s="21"/>
      <c r="G50" s="85"/>
      <c r="H50" s="85"/>
      <c r="I50" s="39"/>
    </row>
    <row r="51" spans="2:9" x14ac:dyDescent="0.2">
      <c r="B51" s="20"/>
      <c r="C51" s="21"/>
      <c r="F51" s="21"/>
      <c r="G51" s="85"/>
      <c r="H51" s="85"/>
      <c r="I51" s="39"/>
    </row>
    <row r="52" spans="2:9" x14ac:dyDescent="0.2">
      <c r="B52" s="21" t="s">
        <v>107</v>
      </c>
      <c r="C52" s="21"/>
      <c r="F52" s="21"/>
      <c r="G52" s="85"/>
      <c r="H52" s="85"/>
      <c r="I52" s="39"/>
    </row>
    <row r="53" spans="2:9" x14ac:dyDescent="0.2">
      <c r="B53" s="20"/>
      <c r="C53" s="21"/>
      <c r="F53" s="21"/>
      <c r="G53" s="85"/>
      <c r="H53" s="85"/>
      <c r="I53" s="39"/>
    </row>
    <row r="54" spans="2:9" x14ac:dyDescent="0.2">
      <c r="B54" s="21" t="s">
        <v>108</v>
      </c>
      <c r="C54" s="21"/>
      <c r="F54" s="21"/>
      <c r="G54" s="85"/>
      <c r="H54" s="85"/>
      <c r="I54" s="39"/>
    </row>
    <row r="55" spans="2:9" x14ac:dyDescent="0.2">
      <c r="B55" s="21" t="s">
        <v>109</v>
      </c>
      <c r="C55" s="21"/>
      <c r="F55" s="21"/>
      <c r="G55" s="85"/>
      <c r="H55" s="85"/>
      <c r="I55" s="39"/>
    </row>
    <row r="56" spans="2:9" x14ac:dyDescent="0.2">
      <c r="B56" s="21" t="s">
        <v>110</v>
      </c>
      <c r="F56" s="21"/>
      <c r="G56" s="86"/>
      <c r="H56" s="85"/>
      <c r="I56" s="39"/>
    </row>
    <row r="57" spans="2:9" x14ac:dyDescent="0.2">
      <c r="B57" s="21" t="s">
        <v>111</v>
      </c>
      <c r="F57" s="21"/>
      <c r="G57" s="85"/>
      <c r="H57" s="85"/>
    </row>
    <row r="58" spans="2:9" x14ac:dyDescent="0.2">
      <c r="B58" s="21" t="s">
        <v>112</v>
      </c>
      <c r="F58" s="21"/>
      <c r="G58" s="85"/>
      <c r="H58" s="85"/>
    </row>
    <row r="59" spans="2:9" x14ac:dyDescent="0.2">
      <c r="B59" s="21" t="s">
        <v>113</v>
      </c>
      <c r="F59" s="21"/>
      <c r="G59" s="21"/>
      <c r="H59" s="21"/>
    </row>
    <row r="60" spans="2:9" x14ac:dyDescent="0.2">
      <c r="B60" s="21" t="s">
        <v>114</v>
      </c>
      <c r="C60" s="21"/>
      <c r="D60" s="21"/>
      <c r="E60" s="21"/>
      <c r="F60" s="86"/>
    </row>
    <row r="61" spans="2:9" x14ac:dyDescent="0.2">
      <c r="B61" s="21" t="s">
        <v>115</v>
      </c>
    </row>
    <row r="62" spans="2:9" x14ac:dyDescent="0.2">
      <c r="B62" s="21"/>
    </row>
    <row r="63" spans="2:9" x14ac:dyDescent="0.2">
      <c r="B63" s="21" t="s">
        <v>116</v>
      </c>
    </row>
    <row r="64" spans="2:9" x14ac:dyDescent="0.2">
      <c r="B64" s="21" t="s">
        <v>117</v>
      </c>
    </row>
  </sheetData>
  <sheetProtection algorithmName="SHA-512" hashValue="n7CvL4M0k7H03AdUoJuWDs/UcL25mV1r3hhGwrqsZfY0XbZ3TfZgL2Xkgl9YWDkJV7VeIrSyXPjLhgOgwwhPpA==" saltValue="KWsIJbQ+9ZEXH8xP00oEcw==" spinCount="100000" sheet="1" selectLockedCells="1"/>
  <pageMargins left="0.39370078740157483" right="0.19685039370078741" top="0.39370078740157483" bottom="0.39370078740157483" header="0.51181102362204722" footer="0.51181102362204722"/>
  <pageSetup paperSize="9"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J65"/>
  <sheetViews>
    <sheetView zoomScaleNormal="100" workbookViewId="0">
      <selection activeCell="D22" sqref="D22"/>
    </sheetView>
  </sheetViews>
  <sheetFormatPr baseColWidth="10" defaultColWidth="11.42578125" defaultRowHeight="12" x14ac:dyDescent="0.2"/>
  <cols>
    <col min="1" max="1" width="5.7109375" style="2" customWidth="1"/>
    <col min="2" max="2" width="23.28515625" style="2" customWidth="1"/>
    <col min="3" max="3" width="10.42578125" style="2" customWidth="1"/>
    <col min="4" max="7" width="10.7109375" style="2" customWidth="1"/>
    <col min="8" max="8" width="12.140625" style="2" customWidth="1"/>
    <col min="9" max="16384" width="11.42578125" style="2"/>
  </cols>
  <sheetData>
    <row r="3" spans="2:10" x14ac:dyDescent="0.2">
      <c r="B3" s="3" t="str">
        <f>'Bitte lesen'!B3</f>
        <v>altbau plus e.V.</v>
      </c>
    </row>
    <row r="4" spans="2:10" x14ac:dyDescent="0.2">
      <c r="B4" s="26" t="str">
        <f>'Bitte lesen'!B4</f>
        <v>AachenMünchener Platz 5, 52064 Aachen</v>
      </c>
      <c r="C4" s="5"/>
    </row>
    <row r="5" spans="2:10" x14ac:dyDescent="0.2">
      <c r="B5" s="26" t="str">
        <f>'Bitte lesen'!B5</f>
        <v>www.altbauplus.info</v>
      </c>
    </row>
    <row r="6" spans="2:10" x14ac:dyDescent="0.2">
      <c r="B6" s="26" t="str">
        <f>'Bitte lesen'!B6</f>
        <v>clever-saniert@altbauplus.info</v>
      </c>
    </row>
    <row r="7" spans="2:10" ht="12.75" x14ac:dyDescent="0.2">
      <c r="B7" s="6"/>
      <c r="C7" s="7"/>
      <c r="D7" s="6"/>
      <c r="E7" s="6"/>
      <c r="F7" s="6"/>
      <c r="G7" s="6"/>
      <c r="H7" s="6"/>
      <c r="I7" s="6"/>
      <c r="J7" s="6"/>
    </row>
    <row r="10" spans="2:10" ht="15.75" x14ac:dyDescent="0.25">
      <c r="B10" s="9" t="str">
        <f>Deckblatt!B10</f>
        <v>Wettbewerb "Clever saniert - Emissionen reduziert"</v>
      </c>
    </row>
    <row r="12" spans="2:10" x14ac:dyDescent="0.2">
      <c r="B12" s="10" t="s">
        <v>4</v>
      </c>
      <c r="C12" s="35">
        <f>Deckblatt!C16</f>
        <v>46143</v>
      </c>
    </row>
    <row r="13" spans="2:10" x14ac:dyDescent="0.2">
      <c r="B13" s="12"/>
    </row>
    <row r="14" spans="2:10" x14ac:dyDescent="0.2">
      <c r="B14" s="12" t="s">
        <v>5</v>
      </c>
      <c r="C14" s="12" t="str">
        <f>Deckblatt!C18</f>
        <v>Wird von der Bearbeitung vergeben</v>
      </c>
    </row>
    <row r="15" spans="2:10" x14ac:dyDescent="0.2">
      <c r="B15" s="13" t="s">
        <v>76</v>
      </c>
      <c r="C15" s="12" t="str">
        <f>Deckblatt!C19</f>
        <v>Einfamilienhaus Musterfamilie</v>
      </c>
    </row>
    <row r="16" spans="2:10" x14ac:dyDescent="0.2">
      <c r="B16" s="12" t="s">
        <v>77</v>
      </c>
      <c r="C16" s="12" t="str">
        <f>Deckblatt!C25</f>
        <v>Sanierungsmaßnahme</v>
      </c>
      <c r="F16" s="26"/>
    </row>
    <row r="17" spans="2:8" x14ac:dyDescent="0.2">
      <c r="B17" s="12"/>
      <c r="C17" s="26"/>
      <c r="F17" s="26"/>
    </row>
    <row r="18" spans="2:8" x14ac:dyDescent="0.2">
      <c r="B18" s="20" t="s">
        <v>9</v>
      </c>
      <c r="C18" s="87" t="s">
        <v>78</v>
      </c>
      <c r="D18" s="198"/>
      <c r="E18" s="194"/>
      <c r="F18" s="26"/>
    </row>
    <row r="19" spans="2:8" x14ac:dyDescent="0.2">
      <c r="B19" s="12"/>
      <c r="C19" s="26"/>
      <c r="F19" s="26"/>
    </row>
    <row r="20" spans="2:8" ht="15.75" x14ac:dyDescent="0.25">
      <c r="B20" s="15" t="s">
        <v>118</v>
      </c>
      <c r="C20" s="26"/>
      <c r="F20" s="26"/>
    </row>
    <row r="21" spans="2:8" x14ac:dyDescent="0.2">
      <c r="B21" s="12"/>
      <c r="C21" s="26"/>
      <c r="F21" s="26"/>
    </row>
    <row r="22" spans="2:8" x14ac:dyDescent="0.2">
      <c r="B22" s="12" t="s">
        <v>119</v>
      </c>
      <c r="C22" s="39"/>
      <c r="D22" s="88">
        <v>1</v>
      </c>
      <c r="E22" s="89" t="s">
        <v>120</v>
      </c>
      <c r="F22" s="26"/>
    </row>
    <row r="23" spans="2:8" x14ac:dyDescent="0.2">
      <c r="B23" s="12"/>
      <c r="C23" s="39"/>
      <c r="D23" s="39"/>
      <c r="E23" s="39"/>
      <c r="F23" s="39"/>
      <c r="G23" s="39"/>
      <c r="H23" s="90" t="s">
        <v>121</v>
      </c>
    </row>
    <row r="24" spans="2:8" x14ac:dyDescent="0.2">
      <c r="B24" s="91" t="s">
        <v>122</v>
      </c>
      <c r="C24" s="8"/>
      <c r="D24" s="6"/>
      <c r="E24" s="6"/>
      <c r="F24" s="52" t="s">
        <v>123</v>
      </c>
      <c r="G24" s="52" t="s">
        <v>124</v>
      </c>
      <c r="H24" s="92" t="s">
        <v>125</v>
      </c>
    </row>
    <row r="25" spans="2:8" x14ac:dyDescent="0.2">
      <c r="C25" s="24"/>
      <c r="F25" s="24"/>
      <c r="G25" s="24"/>
      <c r="H25" s="93"/>
    </row>
    <row r="26" spans="2:8" x14ac:dyDescent="0.2">
      <c r="B26" s="12" t="s">
        <v>126</v>
      </c>
      <c r="C26" s="94"/>
      <c r="F26" s="95">
        <v>0</v>
      </c>
      <c r="G26" s="96">
        <v>0</v>
      </c>
      <c r="H26" s="97">
        <f>(G26-F26)*1000</f>
        <v>0</v>
      </c>
    </row>
    <row r="27" spans="2:8" x14ac:dyDescent="0.2">
      <c r="B27" s="50"/>
      <c r="C27" s="98"/>
      <c r="D27" s="6"/>
      <c r="E27" s="6"/>
      <c r="F27" s="99"/>
      <c r="G27" s="100"/>
      <c r="H27" s="101"/>
    </row>
    <row r="28" spans="2:8" x14ac:dyDescent="0.2">
      <c r="B28" s="13"/>
      <c r="C28" s="102"/>
      <c r="D28" s="34"/>
      <c r="E28" s="34"/>
      <c r="F28" s="13"/>
      <c r="G28" s="103" t="s">
        <v>127</v>
      </c>
      <c r="H28" s="104">
        <f>(H26/D22)/1000</f>
        <v>0</v>
      </c>
    </row>
    <row r="29" spans="2:8" x14ac:dyDescent="0.2">
      <c r="B29" s="12"/>
      <c r="C29" s="94"/>
      <c r="F29" s="105"/>
      <c r="G29" s="106"/>
      <c r="H29" s="107"/>
    </row>
    <row r="30" spans="2:8" x14ac:dyDescent="0.2">
      <c r="B30" s="12"/>
      <c r="C30" s="108"/>
      <c r="D30" s="109"/>
      <c r="F30" s="106"/>
      <c r="G30" s="16"/>
      <c r="H30" s="110"/>
    </row>
    <row r="31" spans="2:8" x14ac:dyDescent="0.2">
      <c r="B31" s="91" t="s">
        <v>128</v>
      </c>
      <c r="C31" s="8"/>
      <c r="D31" s="6"/>
      <c r="E31" s="6"/>
      <c r="F31" s="111"/>
      <c r="G31" s="112" t="s">
        <v>129</v>
      </c>
      <c r="H31" s="92" t="s">
        <v>130</v>
      </c>
    </row>
    <row r="32" spans="2:8" x14ac:dyDescent="0.2">
      <c r="B32" s="12"/>
      <c r="C32" s="24"/>
      <c r="G32" s="113"/>
      <c r="H32" s="93"/>
    </row>
    <row r="33" spans="2:8" x14ac:dyDescent="0.2">
      <c r="B33" s="12" t="s">
        <v>131</v>
      </c>
      <c r="C33" s="94"/>
      <c r="G33" s="114">
        <v>0</v>
      </c>
      <c r="H33" s="104">
        <f>IF(G33=1,2,0)</f>
        <v>0</v>
      </c>
    </row>
    <row r="34" spans="2:8" x14ac:dyDescent="0.2">
      <c r="B34" s="50"/>
      <c r="C34" s="98"/>
      <c r="D34" s="6"/>
      <c r="E34" s="6"/>
      <c r="F34" s="99"/>
      <c r="G34" s="100"/>
      <c r="H34" s="101"/>
    </row>
    <row r="35" spans="2:8" x14ac:dyDescent="0.2">
      <c r="B35" s="13"/>
      <c r="C35" s="102"/>
      <c r="D35" s="34"/>
      <c r="E35" s="34"/>
      <c r="F35" s="13"/>
      <c r="G35" s="115"/>
      <c r="H35" s="116"/>
    </row>
    <row r="36" spans="2:8" x14ac:dyDescent="0.2">
      <c r="B36" s="12"/>
      <c r="C36" s="108"/>
      <c r="D36" s="109"/>
      <c r="F36" s="106"/>
      <c r="G36" s="16"/>
      <c r="H36" s="110"/>
    </row>
    <row r="37" spans="2:8" x14ac:dyDescent="0.2">
      <c r="B37" s="12"/>
      <c r="C37" s="108"/>
      <c r="D37" s="109"/>
      <c r="F37" s="106"/>
      <c r="G37" s="16"/>
      <c r="H37" s="110"/>
    </row>
    <row r="38" spans="2:8" x14ac:dyDescent="0.2">
      <c r="B38" s="91" t="s">
        <v>132</v>
      </c>
      <c r="C38" s="117" t="s">
        <v>133</v>
      </c>
      <c r="D38" s="118" t="s">
        <v>134</v>
      </c>
      <c r="E38" s="117"/>
      <c r="F38" s="119" t="s">
        <v>135</v>
      </c>
      <c r="G38" s="120"/>
      <c r="H38" s="121" t="s">
        <v>121</v>
      </c>
    </row>
    <row r="39" spans="2:8" x14ac:dyDescent="0.2">
      <c r="B39" s="122" t="s">
        <v>136</v>
      </c>
      <c r="C39" s="123"/>
      <c r="D39" s="124" t="s">
        <v>137</v>
      </c>
      <c r="E39" s="123" t="s">
        <v>138</v>
      </c>
      <c r="F39" s="125" t="s">
        <v>137</v>
      </c>
      <c r="G39" s="126" t="s">
        <v>138</v>
      </c>
      <c r="H39" s="90"/>
    </row>
    <row r="40" spans="2:8" x14ac:dyDescent="0.2">
      <c r="B40" s="12"/>
      <c r="C40" s="127"/>
      <c r="D40" s="128" t="s">
        <v>139</v>
      </c>
      <c r="E40" s="117" t="s">
        <v>125</v>
      </c>
      <c r="F40" s="129" t="s">
        <v>139</v>
      </c>
      <c r="G40" s="130" t="s">
        <v>140</v>
      </c>
      <c r="H40" s="92" t="s">
        <v>125</v>
      </c>
    </row>
    <row r="41" spans="2:8" x14ac:dyDescent="0.2">
      <c r="B41" s="12"/>
      <c r="C41" s="94"/>
      <c r="D41" s="131"/>
      <c r="E41" s="132"/>
      <c r="F41" s="133"/>
      <c r="G41" s="134"/>
      <c r="H41" s="110"/>
    </row>
    <row r="42" spans="2:8" x14ac:dyDescent="0.2">
      <c r="B42" s="12" t="s">
        <v>141</v>
      </c>
      <c r="C42" s="127">
        <v>1</v>
      </c>
      <c r="D42" s="95">
        <v>0</v>
      </c>
      <c r="E42" s="95">
        <v>0</v>
      </c>
      <c r="F42" s="95">
        <v>0</v>
      </c>
      <c r="G42" s="135">
        <v>0</v>
      </c>
      <c r="H42" s="97">
        <f>((F42*G42)-(D42*E42))*C42</f>
        <v>0</v>
      </c>
    </row>
    <row r="43" spans="2:8" x14ac:dyDescent="0.2">
      <c r="B43" s="12" t="s">
        <v>142</v>
      </c>
      <c r="C43" s="127">
        <v>1.5</v>
      </c>
      <c r="D43" s="95">
        <v>0</v>
      </c>
      <c r="E43" s="95">
        <v>0</v>
      </c>
      <c r="F43" s="95">
        <v>0</v>
      </c>
      <c r="G43" s="135">
        <v>0</v>
      </c>
      <c r="H43" s="97">
        <f>((F43*G43)-(D43*E43))*C43</f>
        <v>0</v>
      </c>
    </row>
    <row r="44" spans="2:8" x14ac:dyDescent="0.2">
      <c r="B44" s="6"/>
      <c r="C44" s="6"/>
      <c r="D44" s="6"/>
      <c r="E44" s="6"/>
      <c r="F44" s="99"/>
      <c r="G44" s="100"/>
      <c r="H44" s="136"/>
    </row>
    <row r="45" spans="2:8" x14ac:dyDescent="0.2">
      <c r="F45" s="13"/>
      <c r="G45" s="46" t="s">
        <v>143</v>
      </c>
      <c r="H45" s="97">
        <f>(H43+H42)/D22</f>
        <v>0</v>
      </c>
    </row>
    <row r="46" spans="2:8" x14ac:dyDescent="0.2">
      <c r="B46" s="6"/>
      <c r="C46" s="6"/>
      <c r="D46" s="6"/>
      <c r="E46" s="6"/>
      <c r="F46" s="91"/>
      <c r="G46" s="52"/>
      <c r="H46" s="136"/>
    </row>
    <row r="47" spans="2:8" x14ac:dyDescent="0.2">
      <c r="F47" s="12"/>
      <c r="G47" s="103" t="s">
        <v>127</v>
      </c>
      <c r="H47" s="104">
        <f>H45/1000</f>
        <v>0</v>
      </c>
    </row>
    <row r="49" spans="2:8" x14ac:dyDescent="0.2">
      <c r="G49" s="103" t="s">
        <v>144</v>
      </c>
      <c r="H49" s="104">
        <f>H47+H33+H28</f>
        <v>0</v>
      </c>
    </row>
    <row r="52" spans="2:8" x14ac:dyDescent="0.2">
      <c r="B52" s="21" t="s">
        <v>145</v>
      </c>
    </row>
    <row r="53" spans="2:8" x14ac:dyDescent="0.2">
      <c r="B53" s="21" t="s">
        <v>146</v>
      </c>
    </row>
    <row r="54" spans="2:8" x14ac:dyDescent="0.2">
      <c r="B54" s="21"/>
    </row>
    <row r="55" spans="2:8" x14ac:dyDescent="0.2">
      <c r="B55" s="21" t="s">
        <v>147</v>
      </c>
    </row>
    <row r="56" spans="2:8" x14ac:dyDescent="0.2">
      <c r="B56" s="21"/>
    </row>
    <row r="57" spans="2:8" x14ac:dyDescent="0.2">
      <c r="B57" s="21" t="s">
        <v>148</v>
      </c>
    </row>
    <row r="58" spans="2:8" x14ac:dyDescent="0.2">
      <c r="B58" s="21" t="s">
        <v>149</v>
      </c>
    </row>
    <row r="59" spans="2:8" x14ac:dyDescent="0.2">
      <c r="B59" s="21" t="s">
        <v>150</v>
      </c>
    </row>
    <row r="62" spans="2:8" x14ac:dyDescent="0.2">
      <c r="B62" s="20" t="s">
        <v>106</v>
      </c>
    </row>
    <row r="63" spans="2:8" x14ac:dyDescent="0.2">
      <c r="B63" s="21" t="s">
        <v>151</v>
      </c>
    </row>
    <row r="64" spans="2:8" x14ac:dyDescent="0.2">
      <c r="B64" s="21" t="s">
        <v>152</v>
      </c>
    </row>
    <row r="65" spans="2:2" x14ac:dyDescent="0.2">
      <c r="B65" s="21"/>
    </row>
  </sheetData>
  <sheetProtection algorithmName="SHA-512" hashValue="P5WD3iTpU24vEgcVMLANgTx6xhrRshfcUhNFIG4dKnxYnHV9sEAuJ6INF3t6akmdwfZrVrpy9yFEWrMKDvyauA==" saltValue="LWSuzWGEgZpW0H+2IS/0hw==" spinCount="100000" sheet="1" selectLockedCells="1"/>
  <pageMargins left="0.39370078740157483" right="0.19685039370078741" top="0.39370078740157483" bottom="0.39370078740157483" header="0.51181102362204722" footer="0.51181102362204722"/>
  <pageSetup paperSize="9"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K77"/>
  <sheetViews>
    <sheetView zoomScaleNormal="100" workbookViewId="0">
      <selection activeCell="E50" sqref="E50"/>
    </sheetView>
  </sheetViews>
  <sheetFormatPr baseColWidth="10" defaultColWidth="11.42578125" defaultRowHeight="12" x14ac:dyDescent="0.2"/>
  <cols>
    <col min="1" max="1" width="5.7109375" style="2" customWidth="1"/>
    <col min="2" max="2" width="4.28515625" style="26" customWidth="1"/>
    <col min="3" max="3" width="20.7109375" style="2" customWidth="1"/>
    <col min="4" max="4" width="14.140625" style="2" customWidth="1"/>
    <col min="5" max="7" width="10.7109375" style="2" customWidth="1"/>
    <col min="8" max="8" width="10.42578125" style="2" customWidth="1"/>
    <col min="9" max="9" width="10.7109375" style="2" customWidth="1"/>
    <col min="10" max="10" width="11.42578125" style="2"/>
    <col min="11" max="11" width="5" style="2" customWidth="1"/>
    <col min="12" max="16384" width="11.42578125" style="2"/>
  </cols>
  <sheetData>
    <row r="3" spans="2:11" x14ac:dyDescent="0.2">
      <c r="B3" s="3" t="str">
        <f>Deckblatt!B3</f>
        <v>altbau plus e.V.</v>
      </c>
    </row>
    <row r="4" spans="2:11" x14ac:dyDescent="0.2">
      <c r="B4" s="5" t="str">
        <f>Deckblatt!B4</f>
        <v>AachenMünchener Platz 5, 52064 Aachen</v>
      </c>
      <c r="D4" s="5"/>
    </row>
    <row r="5" spans="2:11" x14ac:dyDescent="0.2">
      <c r="B5" s="5" t="str">
        <f>Deckblatt!B5</f>
        <v>www.altbauplus.info</v>
      </c>
    </row>
    <row r="6" spans="2:11" x14ac:dyDescent="0.2">
      <c r="B6" s="5" t="str">
        <f>Deckblatt!B6</f>
        <v>clever-saniert@altbauplus.info</v>
      </c>
    </row>
    <row r="7" spans="2:11" ht="12.75" x14ac:dyDescent="0.2">
      <c r="B7" s="6"/>
      <c r="C7" s="6"/>
      <c r="D7" s="7"/>
      <c r="E7" s="6"/>
      <c r="F7" s="6"/>
      <c r="G7" s="6"/>
      <c r="H7" s="6"/>
      <c r="I7" s="8"/>
      <c r="J7" s="6"/>
      <c r="K7" s="6"/>
    </row>
    <row r="8" spans="2:11" x14ac:dyDescent="0.2">
      <c r="B8" s="2"/>
    </row>
    <row r="9" spans="2:11" x14ac:dyDescent="0.2">
      <c r="B9" s="2"/>
    </row>
    <row r="10" spans="2:11" ht="15.75" x14ac:dyDescent="0.25">
      <c r="B10" s="9" t="str">
        <f>Deckblatt!B10</f>
        <v>Wettbewerb "Clever saniert - Emissionen reduziert"</v>
      </c>
    </row>
    <row r="11" spans="2:11" x14ac:dyDescent="0.2">
      <c r="B11" s="2"/>
    </row>
    <row r="12" spans="2:11" x14ac:dyDescent="0.2">
      <c r="B12" s="10" t="s">
        <v>4</v>
      </c>
      <c r="D12" s="11">
        <f>Deckblatt!C16</f>
        <v>46143</v>
      </c>
      <c r="E12" s="12"/>
      <c r="F12" s="12"/>
      <c r="G12" s="12"/>
      <c r="H12" s="12"/>
    </row>
    <row r="13" spans="2:11" x14ac:dyDescent="0.2">
      <c r="B13" s="12"/>
      <c r="D13" s="12"/>
      <c r="E13" s="12"/>
      <c r="F13" s="12"/>
      <c r="G13" s="12"/>
      <c r="H13" s="12"/>
    </row>
    <row r="14" spans="2:11" x14ac:dyDescent="0.2">
      <c r="B14" s="12" t="s">
        <v>5</v>
      </c>
      <c r="D14" s="12" t="str">
        <f>Deckblatt!C18</f>
        <v>Wird von der Bearbeitung vergeben</v>
      </c>
      <c r="E14" s="12"/>
      <c r="F14" s="12"/>
      <c r="G14" s="12"/>
      <c r="H14" s="13"/>
      <c r="I14" s="36"/>
    </row>
    <row r="15" spans="2:11" x14ac:dyDescent="0.2">
      <c r="B15" s="13" t="s">
        <v>76</v>
      </c>
      <c r="D15" s="12" t="str">
        <f>Deckblatt!C19</f>
        <v>Einfamilienhaus Musterfamilie</v>
      </c>
      <c r="E15" s="12"/>
      <c r="F15" s="12"/>
      <c r="G15" s="12"/>
      <c r="H15" s="12"/>
      <c r="I15" s="36"/>
    </row>
    <row r="16" spans="2:11" x14ac:dyDescent="0.2">
      <c r="B16" s="12" t="s">
        <v>77</v>
      </c>
      <c r="D16" s="12" t="str">
        <f>Deckblatt!C25</f>
        <v>Sanierungsmaßnahme</v>
      </c>
      <c r="E16" s="12"/>
      <c r="F16" s="48"/>
      <c r="G16" s="12"/>
      <c r="H16" s="12"/>
      <c r="I16" s="36"/>
    </row>
    <row r="17" spans="2:9" x14ac:dyDescent="0.2">
      <c r="C17" s="12"/>
      <c r="D17" s="48"/>
      <c r="E17" s="12"/>
      <c r="F17" s="48"/>
      <c r="G17" s="12"/>
      <c r="H17" s="12"/>
      <c r="I17" s="36"/>
    </row>
    <row r="18" spans="2:9" x14ac:dyDescent="0.2">
      <c r="B18" s="20" t="s">
        <v>9</v>
      </c>
      <c r="D18" s="27" t="s">
        <v>78</v>
      </c>
      <c r="E18" s="137"/>
      <c r="F18" s="138"/>
      <c r="G18" s="12"/>
      <c r="H18" s="12"/>
    </row>
    <row r="19" spans="2:9" x14ac:dyDescent="0.2">
      <c r="C19" s="12"/>
      <c r="D19" s="48"/>
      <c r="E19" s="12"/>
      <c r="F19" s="46"/>
      <c r="G19" s="12"/>
      <c r="H19" s="12"/>
    </row>
    <row r="20" spans="2:9" ht="15.75" x14ac:dyDescent="0.25">
      <c r="B20" s="15" t="s">
        <v>153</v>
      </c>
      <c r="D20" s="12"/>
      <c r="E20" s="12"/>
      <c r="F20" s="46"/>
      <c r="G20" s="12"/>
      <c r="H20" s="12"/>
    </row>
    <row r="21" spans="2:9" x14ac:dyDescent="0.2">
      <c r="B21" s="14" t="s">
        <v>154</v>
      </c>
      <c r="D21" s="139"/>
      <c r="E21" s="12"/>
      <c r="F21" s="12"/>
      <c r="G21" s="12"/>
      <c r="H21" s="12"/>
    </row>
    <row r="22" spans="2:9" x14ac:dyDescent="0.2">
      <c r="C22" s="13"/>
      <c r="D22" s="12"/>
      <c r="E22" s="12"/>
      <c r="F22" s="12"/>
      <c r="G22" s="12"/>
      <c r="H22" s="12"/>
    </row>
    <row r="23" spans="2:9" x14ac:dyDescent="0.2">
      <c r="B23" s="140" t="s">
        <v>41</v>
      </c>
      <c r="C23" s="50" t="s">
        <v>155</v>
      </c>
      <c r="D23" s="52" t="s">
        <v>156</v>
      </c>
      <c r="E23" s="52" t="s">
        <v>157</v>
      </c>
      <c r="F23" s="141" t="s">
        <v>158</v>
      </c>
      <c r="G23" s="142" t="s">
        <v>159</v>
      </c>
      <c r="H23" s="12"/>
      <c r="I23" s="18"/>
    </row>
    <row r="24" spans="2:9" x14ac:dyDescent="0.2">
      <c r="B24" s="48"/>
      <c r="C24" s="12"/>
      <c r="D24" s="46"/>
      <c r="E24" s="46"/>
      <c r="F24" s="46"/>
      <c r="G24" s="47"/>
      <c r="H24" s="12"/>
    </row>
    <row r="25" spans="2:9" x14ac:dyDescent="0.2">
      <c r="B25" s="48">
        <v>1</v>
      </c>
      <c r="C25" s="12" t="s">
        <v>160</v>
      </c>
      <c r="D25" s="16">
        <v>0.96</v>
      </c>
      <c r="E25" s="127">
        <v>1.1000000000000001</v>
      </c>
      <c r="F25" s="16">
        <f t="shared" ref="F25:F30" si="0">D25/E25</f>
        <v>0.87272727272727257</v>
      </c>
      <c r="G25" s="143"/>
      <c r="H25" s="13"/>
      <c r="I25" s="144"/>
    </row>
    <row r="26" spans="2:9" x14ac:dyDescent="0.2">
      <c r="B26" s="48">
        <v>2</v>
      </c>
      <c r="C26" s="12" t="s">
        <v>161</v>
      </c>
      <c r="D26" s="16">
        <v>0.96</v>
      </c>
      <c r="E26" s="127">
        <v>1.1000000000000001</v>
      </c>
      <c r="F26" s="16">
        <f t="shared" si="0"/>
        <v>0.87272727272727257</v>
      </c>
      <c r="G26" s="143"/>
      <c r="H26" s="13"/>
      <c r="I26" s="144"/>
    </row>
    <row r="27" spans="2:9" x14ac:dyDescent="0.2">
      <c r="B27" s="48">
        <v>3</v>
      </c>
      <c r="C27" s="12" t="s">
        <v>162</v>
      </c>
      <c r="D27" s="16">
        <v>3</v>
      </c>
      <c r="E27" s="127">
        <v>1.8</v>
      </c>
      <c r="F27" s="16">
        <f t="shared" si="0"/>
        <v>1.6666666666666665</v>
      </c>
      <c r="G27" s="145" t="s">
        <v>163</v>
      </c>
      <c r="H27" s="146"/>
      <c r="I27" s="144"/>
    </row>
    <row r="28" spans="2:9" x14ac:dyDescent="0.2">
      <c r="B28" s="48">
        <v>4</v>
      </c>
      <c r="C28" s="12" t="s">
        <v>164</v>
      </c>
      <c r="D28" s="16">
        <v>3</v>
      </c>
      <c r="E28" s="127">
        <v>0.2</v>
      </c>
      <c r="F28" s="16">
        <f t="shared" si="0"/>
        <v>15</v>
      </c>
      <c r="G28" s="145" t="s">
        <v>165</v>
      </c>
      <c r="H28" s="146"/>
      <c r="I28" s="144"/>
    </row>
    <row r="29" spans="2:9" x14ac:dyDescent="0.2">
      <c r="B29" s="48">
        <v>5</v>
      </c>
      <c r="C29" s="12" t="s">
        <v>166</v>
      </c>
      <c r="D29" s="16">
        <v>0.85</v>
      </c>
      <c r="E29" s="127">
        <v>0.2</v>
      </c>
      <c r="F29" s="16">
        <f t="shared" si="0"/>
        <v>4.25</v>
      </c>
      <c r="G29" s="143"/>
      <c r="H29" s="13"/>
      <c r="I29" s="144"/>
    </row>
    <row r="30" spans="2:9" x14ac:dyDescent="0.2">
      <c r="B30" s="48">
        <v>6</v>
      </c>
      <c r="C30" s="12" t="s">
        <v>167</v>
      </c>
      <c r="D30" s="16">
        <v>1.08</v>
      </c>
      <c r="E30" s="127">
        <v>0.2</v>
      </c>
      <c r="F30" s="16">
        <f t="shared" si="0"/>
        <v>5.4</v>
      </c>
      <c r="G30" s="143"/>
      <c r="H30" s="13"/>
      <c r="I30" s="144"/>
    </row>
    <row r="31" spans="2:9" x14ac:dyDescent="0.2">
      <c r="B31" s="48">
        <v>7</v>
      </c>
      <c r="C31" s="12" t="s">
        <v>168</v>
      </c>
      <c r="D31" s="126" t="s">
        <v>169</v>
      </c>
      <c r="E31" s="46" t="s">
        <v>169</v>
      </c>
      <c r="F31" s="49" t="s">
        <v>169</v>
      </c>
      <c r="G31" s="14" t="s">
        <v>170</v>
      </c>
      <c r="H31" s="13"/>
      <c r="I31" s="144"/>
    </row>
    <row r="32" spans="2:9" x14ac:dyDescent="0.2">
      <c r="B32" s="48"/>
      <c r="C32" s="12"/>
      <c r="D32" s="12"/>
      <c r="E32" s="12"/>
      <c r="F32" s="147"/>
      <c r="G32" s="12"/>
      <c r="H32" s="12"/>
    </row>
    <row r="33" spans="2:8" x14ac:dyDescent="0.2">
      <c r="B33" s="48"/>
      <c r="C33" s="12"/>
      <c r="D33" s="12"/>
      <c r="E33" s="12"/>
      <c r="F33" s="147"/>
      <c r="G33" s="12"/>
      <c r="H33" s="12"/>
    </row>
    <row r="34" spans="2:8" x14ac:dyDescent="0.2">
      <c r="B34" s="91" t="s">
        <v>171</v>
      </c>
      <c r="C34" s="6"/>
      <c r="D34" s="50"/>
      <c r="E34" s="50"/>
      <c r="F34" s="148"/>
      <c r="G34" s="149"/>
      <c r="H34" s="12"/>
    </row>
    <row r="35" spans="2:8" x14ac:dyDescent="0.2">
      <c r="B35" s="48"/>
      <c r="C35" s="34"/>
      <c r="G35" s="150"/>
    </row>
    <row r="36" spans="2:8" x14ac:dyDescent="0.2">
      <c r="B36" s="151" t="s">
        <v>41</v>
      </c>
      <c r="C36" s="152" t="s">
        <v>172</v>
      </c>
      <c r="D36" s="52" t="s">
        <v>156</v>
      </c>
      <c r="E36" s="52" t="s">
        <v>157</v>
      </c>
      <c r="F36" s="153" t="s">
        <v>158</v>
      </c>
      <c r="G36" s="154"/>
    </row>
    <row r="37" spans="2:8" x14ac:dyDescent="0.2">
      <c r="B37" s="48"/>
      <c r="D37" s="16"/>
      <c r="E37" s="127"/>
      <c r="F37" s="155"/>
      <c r="G37" s="156"/>
    </row>
    <row r="38" spans="2:8" x14ac:dyDescent="0.2">
      <c r="C38" s="146" t="s">
        <v>173</v>
      </c>
      <c r="D38" s="12"/>
      <c r="E38" s="12"/>
      <c r="F38" s="147"/>
      <c r="G38" s="156"/>
    </row>
    <row r="39" spans="2:8" x14ac:dyDescent="0.2">
      <c r="B39" s="157">
        <v>1</v>
      </c>
      <c r="C39" s="12" t="str">
        <f>IF(B39=1,C25,IF(B39=2,C26,IF(B39=3,C27,IF(B39=4,C28,IF(B39=5,C29,IF(B39=6,C30,IF(B39=7,C31,0)))))))</f>
        <v>Ölheizung</v>
      </c>
      <c r="D39" s="126">
        <f>IF(B39=1,D25,IF(B39=2,B26,IF(B39=3,D27,IF(B39=4,D28,IF(B39=5,D29,IF(B39=6,D30,IF(B39=7,D31,0)))))))</f>
        <v>0.96</v>
      </c>
      <c r="E39" s="123">
        <f>IF(B39=1,E25,IF(B39=2,E26,IF(B39=3,E27,IF(B39=4,E28,IF(B39=5,E29,IF(B39=6,E30,IF(B39=7,E31,0)))))))</f>
        <v>1.1000000000000001</v>
      </c>
      <c r="F39" s="126">
        <f>IF(B39=1,F25,IF(B39=2,F26,IF(B39=3,F27,IF(B39=4,F28,IF(B39=5,F29,IF(B39=6,F30,IF(B39=7,F31,0)))))))</f>
        <v>0.87272727272727257</v>
      </c>
      <c r="G39" s="156"/>
    </row>
    <row r="40" spans="2:8" x14ac:dyDescent="0.2">
      <c r="C40" s="146"/>
      <c r="D40" s="126"/>
      <c r="E40" s="123"/>
      <c r="F40" s="158"/>
      <c r="G40" s="156"/>
    </row>
    <row r="41" spans="2:8" x14ac:dyDescent="0.2">
      <c r="C41" s="146" t="s">
        <v>174</v>
      </c>
      <c r="D41" s="126"/>
      <c r="E41" s="123"/>
      <c r="F41" s="158"/>
      <c r="G41" s="156"/>
    </row>
    <row r="42" spans="2:8" x14ac:dyDescent="0.2">
      <c r="B42" s="157">
        <v>3</v>
      </c>
      <c r="C42" s="12" t="str">
        <f>IF(B42=1,C25,IF(B42=2,C26,IF(B42=3,C27,IF(B42=4,C28,IF(B42=5,C29,IF(B42=6,C30,IF(B42=7,C31,C26)))))))</f>
        <v>Elekt. Wärmepumpe</v>
      </c>
      <c r="D42" s="16">
        <f>IF(B42=1,D25,IF(B42=2,D26,IF(B42=3,D27,IF(B42=4,D28,IF(B42=5,D29,IF(B42=6,D30,IF(B42=7,D31,D26)))))))</f>
        <v>3</v>
      </c>
      <c r="E42" s="127">
        <f>IF(B42=1,E25,IF(B42=2,E26,IF(B42=3,E27,IF(B42=4,E28,IF(B42=5,E29,IF(B42=6,E30,IF(B42=7,E31,E26)))))))</f>
        <v>1.8</v>
      </c>
      <c r="F42" s="16">
        <f>IF(B42=1,F25,IF(B42=2,F26,IF(B42=3,F27,IF(B42=4,F28,IF(B42=5,F29,IF(B42=6,F30,IF(B42=7,F31,F26)))))))</f>
        <v>1.6666666666666665</v>
      </c>
      <c r="G42" s="159"/>
    </row>
    <row r="43" spans="2:8" x14ac:dyDescent="0.2">
      <c r="B43" s="160"/>
      <c r="C43" s="6"/>
      <c r="D43" s="120"/>
      <c r="E43" s="161"/>
      <c r="F43" s="162"/>
      <c r="G43" s="156"/>
    </row>
    <row r="44" spans="2:8" x14ac:dyDescent="0.2">
      <c r="C44" s="12" t="s">
        <v>175</v>
      </c>
      <c r="D44" s="16"/>
      <c r="E44" s="127"/>
      <c r="F44" s="163">
        <f>F42-F39</f>
        <v>0.79393939393939394</v>
      </c>
      <c r="G44" s="164"/>
    </row>
    <row r="45" spans="2:8" x14ac:dyDescent="0.2">
      <c r="C45" s="13" t="s">
        <v>176</v>
      </c>
      <c r="D45" s="115"/>
      <c r="E45" s="165"/>
      <c r="F45" s="104">
        <f>F44*F50</f>
        <v>1.5878787878787879</v>
      </c>
      <c r="G45" s="166" t="s">
        <v>177</v>
      </c>
    </row>
    <row r="46" spans="2:8" x14ac:dyDescent="0.2">
      <c r="C46" s="13"/>
      <c r="D46" s="115"/>
      <c r="E46" s="165"/>
      <c r="F46" s="16"/>
      <c r="G46" s="167"/>
    </row>
    <row r="47" spans="2:8" x14ac:dyDescent="0.2">
      <c r="C47" s="13"/>
      <c r="D47" s="115"/>
      <c r="E47" s="165"/>
      <c r="F47" s="16"/>
      <c r="G47" s="167"/>
    </row>
    <row r="48" spans="2:8" x14ac:dyDescent="0.2">
      <c r="B48" s="91" t="s">
        <v>178</v>
      </c>
      <c r="C48" s="8"/>
      <c r="D48" s="6"/>
      <c r="E48" s="168" t="s">
        <v>129</v>
      </c>
      <c r="F48" s="52" t="s">
        <v>133</v>
      </c>
    </row>
    <row r="49" spans="2:6" x14ac:dyDescent="0.2">
      <c r="B49" s="12"/>
      <c r="C49" s="24"/>
      <c r="E49" s="113"/>
      <c r="F49" s="24"/>
    </row>
    <row r="50" spans="2:6" x14ac:dyDescent="0.2">
      <c r="B50" s="12" t="s">
        <v>179</v>
      </c>
      <c r="C50" s="94"/>
      <c r="E50" s="88">
        <v>1</v>
      </c>
      <c r="F50" s="16">
        <f>IF(E50=1,2,1)</f>
        <v>2</v>
      </c>
    </row>
    <row r="51" spans="2:6" x14ac:dyDescent="0.2">
      <c r="B51" s="12" t="s">
        <v>180</v>
      </c>
      <c r="C51" s="94"/>
      <c r="E51" s="169"/>
      <c r="F51" s="16"/>
    </row>
    <row r="53" spans="2:6" x14ac:dyDescent="0.2">
      <c r="B53" s="21" t="s">
        <v>181</v>
      </c>
    </row>
    <row r="54" spans="2:6" x14ac:dyDescent="0.2">
      <c r="B54" s="21" t="s">
        <v>182</v>
      </c>
    </row>
    <row r="55" spans="2:6" x14ac:dyDescent="0.2">
      <c r="B55" s="21" t="s">
        <v>183</v>
      </c>
    </row>
    <row r="56" spans="2:6" x14ac:dyDescent="0.2">
      <c r="B56" s="21" t="s">
        <v>184</v>
      </c>
    </row>
    <row r="57" spans="2:6" x14ac:dyDescent="0.2">
      <c r="B57" s="21" t="s">
        <v>185</v>
      </c>
    </row>
    <row r="58" spans="2:6" x14ac:dyDescent="0.2">
      <c r="B58" s="21" t="s">
        <v>186</v>
      </c>
    </row>
    <row r="59" spans="2:6" x14ac:dyDescent="0.2">
      <c r="B59" s="21"/>
    </row>
    <row r="60" spans="2:6" x14ac:dyDescent="0.2">
      <c r="B60" s="21" t="s">
        <v>187</v>
      </c>
    </row>
    <row r="61" spans="2:6" x14ac:dyDescent="0.2">
      <c r="B61" s="21" t="s">
        <v>188</v>
      </c>
    </row>
    <row r="62" spans="2:6" x14ac:dyDescent="0.2">
      <c r="B62" s="21"/>
    </row>
    <row r="63" spans="2:6" x14ac:dyDescent="0.2">
      <c r="B63" s="21" t="s">
        <v>189</v>
      </c>
    </row>
    <row r="64" spans="2:6" x14ac:dyDescent="0.2">
      <c r="B64" s="21" t="s">
        <v>190</v>
      </c>
    </row>
    <row r="65" spans="2:9" ht="12.75" x14ac:dyDescent="0.2">
      <c r="B65" s="2"/>
      <c r="D65" s="23"/>
      <c r="I65" s="24"/>
    </row>
    <row r="66" spans="2:9" x14ac:dyDescent="0.2">
      <c r="B66" s="21" t="s">
        <v>191</v>
      </c>
    </row>
    <row r="67" spans="2:9" x14ac:dyDescent="0.2">
      <c r="B67" s="21" t="s">
        <v>192</v>
      </c>
    </row>
    <row r="68" spans="2:9" x14ac:dyDescent="0.2">
      <c r="B68" s="21" t="s">
        <v>193</v>
      </c>
    </row>
    <row r="70" spans="2:9" x14ac:dyDescent="0.2">
      <c r="B70" s="20" t="s">
        <v>106</v>
      </c>
    </row>
    <row r="71" spans="2:9" x14ac:dyDescent="0.2">
      <c r="B71" s="21" t="s">
        <v>194</v>
      </c>
    </row>
    <row r="72" spans="2:9" x14ac:dyDescent="0.2">
      <c r="B72" s="170" t="s">
        <v>195</v>
      </c>
    </row>
    <row r="73" spans="2:9" x14ac:dyDescent="0.2">
      <c r="B73" s="170" t="s">
        <v>196</v>
      </c>
    </row>
    <row r="74" spans="2:9" x14ac:dyDescent="0.2">
      <c r="B74" s="170" t="s">
        <v>197</v>
      </c>
    </row>
    <row r="76" spans="2:9" x14ac:dyDescent="0.2">
      <c r="B76" s="21" t="s">
        <v>198</v>
      </c>
    </row>
    <row r="77" spans="2:9" x14ac:dyDescent="0.2">
      <c r="B77" s="21" t="s">
        <v>199</v>
      </c>
    </row>
  </sheetData>
  <sheetProtection algorithmName="SHA-512" hashValue="Go+9yQx0d8GUdl6p+wy9EFfVM1t4O38NFMWJEGtWro8TkwWm7+EoOetDN42h5X4ej8jCeNCBhg35dX6cLsVNgw==" saltValue="ws0C3P2Q0IMrU5aqU8UEgw==" spinCount="100000" sheet="1" selectLockedCells="1"/>
  <pageMargins left="0.39370078740157483" right="0.19685039370078741" top="0.39370078740157483" bottom="0.39370078740157483" header="0.51181102362204722" footer="0.51181102362204722"/>
  <pageSetup paperSize="9"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J59"/>
  <sheetViews>
    <sheetView zoomScaleNormal="100" workbookViewId="0"/>
  </sheetViews>
  <sheetFormatPr baseColWidth="10" defaultColWidth="11.42578125" defaultRowHeight="12" x14ac:dyDescent="0.2"/>
  <cols>
    <col min="1" max="1" width="5.7109375" style="2" customWidth="1"/>
    <col min="2" max="2" width="20.7109375" style="2" customWidth="1"/>
    <col min="3" max="3" width="10.7109375" style="2" customWidth="1"/>
    <col min="4" max="4" width="12.28515625" style="2" customWidth="1"/>
    <col min="5" max="6" width="10.7109375" style="2" customWidth="1"/>
    <col min="7" max="7" width="10.85546875" style="2" customWidth="1"/>
    <col min="8" max="8" width="12" style="2" customWidth="1"/>
    <col min="9" max="9" width="13.140625" style="2" customWidth="1"/>
    <col min="10" max="10" width="7.42578125" style="2" customWidth="1"/>
    <col min="11" max="16384" width="11.42578125" style="2"/>
  </cols>
  <sheetData>
    <row r="3" spans="2:10" x14ac:dyDescent="0.2">
      <c r="B3" s="3" t="str">
        <f>Deckblatt!B3</f>
        <v>altbau plus e.V.</v>
      </c>
    </row>
    <row r="4" spans="2:10" x14ac:dyDescent="0.2">
      <c r="B4" s="5" t="str">
        <f>Deckblatt!B4</f>
        <v>AachenMünchener Platz 5, 52064 Aachen</v>
      </c>
      <c r="C4" s="5"/>
    </row>
    <row r="5" spans="2:10" x14ac:dyDescent="0.2">
      <c r="B5" s="5" t="str">
        <f>Deckblatt!B5</f>
        <v>www.altbauplus.info</v>
      </c>
    </row>
    <row r="6" spans="2:10" x14ac:dyDescent="0.2">
      <c r="B6" s="5" t="str">
        <f>Deckblatt!B6</f>
        <v>clever-saniert@altbauplus.info</v>
      </c>
    </row>
    <row r="7" spans="2:10" ht="12.75" x14ac:dyDescent="0.2">
      <c r="B7" s="6"/>
      <c r="C7" s="7"/>
      <c r="D7" s="6"/>
      <c r="E7" s="6"/>
      <c r="F7" s="6"/>
      <c r="G7" s="6"/>
      <c r="H7" s="6"/>
      <c r="I7" s="6"/>
      <c r="J7" s="6"/>
    </row>
    <row r="10" spans="2:10" ht="15.75" x14ac:dyDescent="0.25">
      <c r="B10" s="9" t="str">
        <f>Deckblatt!B10</f>
        <v>Wettbewerb "Clever saniert - Emissionen reduziert"</v>
      </c>
    </row>
    <row r="12" spans="2:10" x14ac:dyDescent="0.2">
      <c r="B12" s="10" t="s">
        <v>4</v>
      </c>
      <c r="C12" s="11">
        <f>Deckblatt!C16</f>
        <v>46143</v>
      </c>
      <c r="D12" s="12"/>
      <c r="E12" s="12"/>
      <c r="F12" s="12"/>
      <c r="G12" s="12"/>
      <c r="H12" s="12"/>
    </row>
    <row r="13" spans="2:10" x14ac:dyDescent="0.2">
      <c r="B13" s="12"/>
      <c r="C13" s="12"/>
      <c r="D13" s="12"/>
      <c r="E13" s="12"/>
      <c r="F13" s="12"/>
      <c r="G13" s="12"/>
      <c r="H13" s="12"/>
    </row>
    <row r="14" spans="2:10" x14ac:dyDescent="0.2">
      <c r="B14" s="12" t="s">
        <v>5</v>
      </c>
      <c r="C14" s="12" t="str">
        <f>Deckblatt!C18</f>
        <v>Wird von der Bearbeitung vergeben</v>
      </c>
      <c r="D14" s="12"/>
      <c r="E14" s="12"/>
      <c r="F14" s="12"/>
      <c r="G14" s="12"/>
      <c r="H14" s="12"/>
    </row>
    <row r="15" spans="2:10" x14ac:dyDescent="0.2">
      <c r="B15" s="13" t="s">
        <v>76</v>
      </c>
      <c r="C15" s="12" t="str">
        <f>Deckblatt!C19</f>
        <v>Einfamilienhaus Musterfamilie</v>
      </c>
      <c r="D15" s="12"/>
      <c r="E15" s="12"/>
      <c r="F15" s="12"/>
      <c r="G15" s="12"/>
      <c r="H15" s="12"/>
    </row>
    <row r="16" spans="2:10" x14ac:dyDescent="0.2">
      <c r="B16" s="12" t="s">
        <v>77</v>
      </c>
      <c r="C16" s="12" t="str">
        <f>Deckblatt!C25</f>
        <v>Sanierungsmaßnahme</v>
      </c>
      <c r="D16" s="12"/>
      <c r="E16" s="12"/>
      <c r="F16" s="12"/>
      <c r="G16" s="12"/>
      <c r="H16" s="12"/>
    </row>
    <row r="17" spans="2:8" x14ac:dyDescent="0.2">
      <c r="B17" s="12"/>
      <c r="C17" s="12"/>
      <c r="D17" s="12"/>
      <c r="E17" s="12"/>
      <c r="F17" s="12"/>
      <c r="G17" s="12"/>
      <c r="H17" s="12"/>
    </row>
    <row r="18" spans="2:8" x14ac:dyDescent="0.2">
      <c r="B18" s="14"/>
      <c r="C18" s="12"/>
      <c r="D18" s="12"/>
      <c r="E18" s="12"/>
      <c r="F18" s="12"/>
      <c r="G18" s="12"/>
      <c r="H18" s="12"/>
    </row>
    <row r="19" spans="2:8" x14ac:dyDescent="0.2">
      <c r="B19" s="14"/>
      <c r="C19" s="12"/>
      <c r="D19" s="12"/>
      <c r="E19" s="12"/>
      <c r="F19" s="12"/>
      <c r="G19" s="12"/>
      <c r="H19" s="12"/>
    </row>
    <row r="20" spans="2:8" ht="15.75" x14ac:dyDescent="0.25">
      <c r="B20" s="15" t="s">
        <v>200</v>
      </c>
      <c r="C20" s="12"/>
      <c r="D20" s="12"/>
      <c r="E20" s="12"/>
      <c r="F20" s="12"/>
      <c r="G20" s="12"/>
      <c r="H20" s="12"/>
    </row>
    <row r="21" spans="2:8" x14ac:dyDescent="0.2">
      <c r="B21" s="12"/>
      <c r="C21" s="12"/>
      <c r="D21" s="12"/>
      <c r="E21" s="12"/>
      <c r="F21" s="12"/>
      <c r="G21" s="12"/>
      <c r="H21" s="12"/>
    </row>
    <row r="22" spans="2:8" x14ac:dyDescent="0.2">
      <c r="B22" s="12" t="s">
        <v>201</v>
      </c>
      <c r="C22" s="12"/>
      <c r="D22" s="12"/>
      <c r="E22" s="12"/>
      <c r="F22" s="12"/>
      <c r="G22" s="12"/>
      <c r="H22" s="17"/>
    </row>
    <row r="23" spans="2:8" x14ac:dyDescent="0.2">
      <c r="B23" s="12"/>
      <c r="C23" s="12"/>
      <c r="D23" s="12"/>
      <c r="E23" s="12"/>
      <c r="F23" s="12"/>
      <c r="G23" s="12"/>
      <c r="H23" s="17"/>
    </row>
    <row r="24" spans="2:8" x14ac:dyDescent="0.2">
      <c r="B24" s="13" t="s">
        <v>202</v>
      </c>
      <c r="C24" s="171"/>
      <c r="D24" s="43"/>
      <c r="E24" s="103" t="s">
        <v>203</v>
      </c>
      <c r="F24" s="172" t="s">
        <v>204</v>
      </c>
      <c r="G24" s="173" t="s">
        <v>205</v>
      </c>
      <c r="H24" s="174" t="s">
        <v>206</v>
      </c>
    </row>
    <row r="25" spans="2:8" x14ac:dyDescent="0.2">
      <c r="B25" s="13"/>
      <c r="C25" s="171"/>
      <c r="D25" s="43"/>
      <c r="E25" s="103"/>
      <c r="F25" s="172"/>
      <c r="G25" s="173" t="s">
        <v>207</v>
      </c>
      <c r="H25" s="174"/>
    </row>
    <row r="26" spans="2:8" x14ac:dyDescent="0.2">
      <c r="B26" s="50"/>
      <c r="C26" s="50"/>
      <c r="D26" s="51"/>
      <c r="E26" s="52"/>
      <c r="F26" s="175"/>
      <c r="G26" s="176"/>
      <c r="H26" s="177"/>
    </row>
    <row r="27" spans="2:8" x14ac:dyDescent="0.2">
      <c r="B27" s="12"/>
      <c r="C27" s="12"/>
      <c r="D27" s="124"/>
      <c r="E27" s="46"/>
      <c r="F27" s="166"/>
      <c r="G27" s="146"/>
      <c r="H27" s="14"/>
    </row>
    <row r="28" spans="2:8" x14ac:dyDescent="0.2">
      <c r="B28" s="12" t="s">
        <v>208</v>
      </c>
      <c r="C28" s="12"/>
      <c r="D28" s="154"/>
      <c r="E28" s="178">
        <f>Wärmedämmung!I47</f>
        <v>0</v>
      </c>
      <c r="F28" s="179">
        <v>1</v>
      </c>
      <c r="G28" s="180">
        <f>E28/F28</f>
        <v>0</v>
      </c>
      <c r="H28" s="181">
        <v>0.5</v>
      </c>
    </row>
    <row r="29" spans="2:8" x14ac:dyDescent="0.2">
      <c r="B29" s="12"/>
      <c r="C29" s="12"/>
      <c r="D29" s="124"/>
      <c r="E29" s="103"/>
      <c r="F29" s="166"/>
      <c r="G29" s="180"/>
      <c r="H29" s="181"/>
    </row>
    <row r="30" spans="2:8" x14ac:dyDescent="0.2">
      <c r="B30" s="12" t="s">
        <v>118</v>
      </c>
      <c r="C30" s="12"/>
      <c r="D30" s="124"/>
      <c r="E30" s="167">
        <f>Sonnenenergie!H49</f>
        <v>0</v>
      </c>
      <c r="F30" s="182">
        <v>27</v>
      </c>
      <c r="G30" s="180">
        <f>E30/F30</f>
        <v>0</v>
      </c>
      <c r="H30" s="181">
        <v>0.5</v>
      </c>
    </row>
    <row r="31" spans="2:8" x14ac:dyDescent="0.2">
      <c r="B31" s="12"/>
      <c r="C31" s="12"/>
      <c r="D31" s="124"/>
      <c r="E31" s="183"/>
      <c r="F31" s="166"/>
      <c r="G31" s="180"/>
      <c r="H31" s="181"/>
    </row>
    <row r="32" spans="2:8" x14ac:dyDescent="0.2">
      <c r="B32" s="12" t="s">
        <v>155</v>
      </c>
      <c r="C32" s="16"/>
      <c r="D32" s="184"/>
      <c r="E32" s="115">
        <f>Heizung!F45</f>
        <v>1.5878787878787879</v>
      </c>
      <c r="F32" s="182">
        <v>28.25</v>
      </c>
      <c r="G32" s="180">
        <f>E32/F32</f>
        <v>5.6208098685974796E-2</v>
      </c>
      <c r="H32" s="181">
        <v>0.5</v>
      </c>
    </row>
    <row r="33" spans="2:8" x14ac:dyDescent="0.2">
      <c r="B33" s="12"/>
      <c r="C33" s="16"/>
      <c r="D33" s="184"/>
      <c r="E33" s="115"/>
      <c r="F33" s="182"/>
      <c r="G33" s="181"/>
      <c r="H33" s="181"/>
    </row>
    <row r="34" spans="2:8" x14ac:dyDescent="0.2">
      <c r="B34" s="50"/>
      <c r="C34" s="120"/>
      <c r="D34" s="185"/>
      <c r="E34" s="120"/>
      <c r="F34" s="186"/>
      <c r="G34" s="187"/>
      <c r="H34" s="187"/>
    </row>
    <row r="35" spans="2:8" x14ac:dyDescent="0.2">
      <c r="B35" s="12" t="s">
        <v>209</v>
      </c>
      <c r="C35" s="16"/>
      <c r="D35" s="17"/>
      <c r="E35" s="16"/>
      <c r="F35" s="188"/>
      <c r="G35" s="59">
        <f>(G32+G30+G28)/3</f>
        <v>1.8736032895324932E-2</v>
      </c>
      <c r="H35" s="14"/>
    </row>
    <row r="36" spans="2:8" x14ac:dyDescent="0.2">
      <c r="C36" s="16"/>
      <c r="D36" s="17"/>
      <c r="E36" s="16"/>
      <c r="F36" s="16"/>
      <c r="G36" s="18"/>
      <c r="H36" s="19"/>
    </row>
    <row r="37" spans="2:8" x14ac:dyDescent="0.2">
      <c r="B37" s="20" t="s">
        <v>106</v>
      </c>
      <c r="C37" s="16"/>
      <c r="D37" s="17"/>
      <c r="E37" s="16"/>
      <c r="F37" s="16"/>
      <c r="G37" s="18"/>
      <c r="H37" s="19"/>
    </row>
    <row r="38" spans="2:8" x14ac:dyDescent="0.2">
      <c r="B38" s="21" t="s">
        <v>210</v>
      </c>
      <c r="C38" s="16"/>
      <c r="D38" s="17"/>
      <c r="E38" s="16"/>
      <c r="F38" s="16"/>
      <c r="G38" s="18"/>
      <c r="H38" s="19"/>
    </row>
    <row r="39" spans="2:8" x14ac:dyDescent="0.2">
      <c r="B39" s="21"/>
      <c r="C39" s="16"/>
      <c r="D39" s="17"/>
      <c r="E39" s="16"/>
      <c r="F39" s="16"/>
      <c r="G39" s="18"/>
      <c r="H39" s="19"/>
    </row>
    <row r="40" spans="2:8" x14ac:dyDescent="0.2">
      <c r="B40" s="21" t="s">
        <v>211</v>
      </c>
      <c r="C40" s="16"/>
      <c r="D40" s="17"/>
      <c r="E40" s="16"/>
      <c r="F40" s="16"/>
      <c r="G40" s="18"/>
      <c r="H40" s="19"/>
    </row>
    <row r="41" spans="2:8" x14ac:dyDescent="0.2">
      <c r="B41" s="21" t="s">
        <v>212</v>
      </c>
      <c r="C41" s="16"/>
      <c r="D41" s="17"/>
      <c r="E41" s="16"/>
      <c r="F41" s="16"/>
      <c r="G41" s="18"/>
      <c r="H41" s="19"/>
    </row>
    <row r="42" spans="2:8" x14ac:dyDescent="0.2">
      <c r="B42" s="21" t="s">
        <v>213</v>
      </c>
      <c r="C42" s="16"/>
      <c r="D42" s="17"/>
      <c r="E42" s="16"/>
      <c r="F42" s="16"/>
      <c r="G42" s="18"/>
      <c r="H42" s="19"/>
    </row>
    <row r="43" spans="2:8" x14ac:dyDescent="0.2">
      <c r="B43" s="21" t="s">
        <v>214</v>
      </c>
      <c r="C43" s="16"/>
      <c r="D43" s="17"/>
      <c r="E43" s="16"/>
      <c r="F43" s="16"/>
      <c r="G43" s="18"/>
      <c r="H43" s="19"/>
    </row>
    <row r="44" spans="2:8" x14ac:dyDescent="0.2">
      <c r="B44" s="21" t="s">
        <v>215</v>
      </c>
      <c r="C44" s="16"/>
      <c r="D44" s="17"/>
      <c r="E44" s="16"/>
      <c r="F44" s="16"/>
      <c r="G44" s="18"/>
      <c r="H44" s="19"/>
    </row>
    <row r="45" spans="2:8" x14ac:dyDescent="0.2">
      <c r="B45" s="21"/>
      <c r="D45" s="17"/>
      <c r="E45" s="17"/>
      <c r="F45" s="17"/>
      <c r="G45" s="18"/>
      <c r="H45" s="19"/>
    </row>
    <row r="46" spans="2:8" x14ac:dyDescent="0.2">
      <c r="B46" s="21" t="s">
        <v>216</v>
      </c>
      <c r="H46" s="19"/>
    </row>
    <row r="47" spans="2:8" x14ac:dyDescent="0.2">
      <c r="B47" s="21" t="s">
        <v>217</v>
      </c>
      <c r="H47" s="19"/>
    </row>
    <row r="48" spans="2:8" x14ac:dyDescent="0.2">
      <c r="H48" s="19"/>
    </row>
    <row r="49" spans="8:8" x14ac:dyDescent="0.2">
      <c r="H49" s="19"/>
    </row>
    <row r="50" spans="8:8" x14ac:dyDescent="0.2">
      <c r="H50" s="19"/>
    </row>
    <row r="51" spans="8:8" x14ac:dyDescent="0.2">
      <c r="H51" s="19"/>
    </row>
    <row r="52" spans="8:8" x14ac:dyDescent="0.2">
      <c r="H52" s="19"/>
    </row>
    <row r="53" spans="8:8" x14ac:dyDescent="0.2">
      <c r="H53" s="19"/>
    </row>
    <row r="54" spans="8:8" x14ac:dyDescent="0.2">
      <c r="H54" s="19"/>
    </row>
    <row r="55" spans="8:8" x14ac:dyDescent="0.2">
      <c r="H55" s="19"/>
    </row>
    <row r="56" spans="8:8" x14ac:dyDescent="0.2">
      <c r="H56" s="19"/>
    </row>
    <row r="57" spans="8:8" x14ac:dyDescent="0.2">
      <c r="H57" s="19"/>
    </row>
    <row r="58" spans="8:8" x14ac:dyDescent="0.2">
      <c r="H58" s="19"/>
    </row>
    <row r="59" spans="8:8" x14ac:dyDescent="0.2">
      <c r="H59" s="19"/>
    </row>
  </sheetData>
  <sheetProtection algorithmName="SHA-512" hashValue="ROjD70XdyzzZnC01+6ZS3fRyRZ11YSxd/MQEZjHMO71e3kxmASKoOQZM9AkmZZCGgvQBQ0McIfLQyyzM/G6WqA==" saltValue="OoUPp013jh7MM86vBm8cPg==" spinCount="100000" sheet="1" selectLockedCells="1"/>
  <conditionalFormatting sqref="G28">
    <cfRule type="expression" dxfId="2" priority="4">
      <formula>$G$28&gt;49%</formula>
    </cfRule>
  </conditionalFormatting>
  <conditionalFormatting sqref="G30">
    <cfRule type="expression" dxfId="1" priority="3">
      <formula>$G$30&gt;49%</formula>
    </cfRule>
  </conditionalFormatting>
  <conditionalFormatting sqref="G32">
    <cfRule type="expression" dxfId="0" priority="2">
      <formula>$G$32&gt;49%</formula>
    </cfRule>
  </conditionalFormatting>
  <pageMargins left="0.39370078740157483" right="0.19685039370078741" top="0.39370078740157483" bottom="0.39370078740157483" header="0.51181102362204722" footer="0.51181102362204722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Bitte lesen</vt:lpstr>
      <vt:lpstr>Deckblatt</vt:lpstr>
      <vt:lpstr>Wärmedämmung</vt:lpstr>
      <vt:lpstr>Sonnenenergie</vt:lpstr>
      <vt:lpstr>Heizung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Paproth</dc:creator>
  <dc:description/>
  <cp:lastModifiedBy>Olaf Paproth</cp:lastModifiedBy>
  <cp:revision>1</cp:revision>
  <cp:lastPrinted>2026-05-26T08:14:00Z</cp:lastPrinted>
  <dcterms:created xsi:type="dcterms:W3CDTF">1998-12-01T21:16:36Z</dcterms:created>
  <dcterms:modified xsi:type="dcterms:W3CDTF">2026-05-27T10:24:47Z</dcterms:modified>
  <dc:language>de-DE</dc:language>
</cp:coreProperties>
</file>